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C:\Users\greencornm\Desktop\"/>
    </mc:Choice>
  </mc:AlternateContent>
  <xr:revisionPtr revIDLastSave="0" documentId="8_{1F943EA6-EC56-49ED-AA63-114C97FBCC8E}" xr6:coauthVersionLast="47" xr6:coauthVersionMax="47" xr10:uidLastSave="{00000000-0000-0000-0000-000000000000}"/>
  <bookViews>
    <workbookView xWindow="20" yWindow="30" windowWidth="18720" windowHeight="6000" tabRatio="818" xr2:uid="{00000000-000D-0000-FFFF-FFFF00000000}"/>
  </bookViews>
  <sheets>
    <sheet name="Intro" sheetId="5" r:id="rId1"/>
    <sheet name="A - Travel Budget" sheetId="8" r:id="rId2"/>
    <sheet name="B - Financial Report" sheetId="1" r:id="rId3"/>
    <sheet name="C -Add. trip related exp" sheetId="7" r:id="rId4"/>
    <sheet name="D - Fundraising Event Summary" sheetId="4" r:id="rId5"/>
    <sheet name="E - Cookie Summary Year XX" sheetId="11" r:id="rId6"/>
    <sheet name="E - Cookie Summary Year XXX" sheetId="15" r:id="rId7"/>
    <sheet name="F - Part. Portion  (Sample)" sheetId="10" r:id="rId8"/>
    <sheet name="F - Part. Portion  (Form)" sheetId="16" r:id="rId9"/>
    <sheet name="F1 Dropouts" sheetId="19" r:id="rId10"/>
    <sheet name="G -Fundraise &amp; Deposit (Sample)" sheetId="13" r:id="rId11"/>
    <sheet name="G -Fundraise &amp; Deposit  (B)" sheetId="17" r:id="rId12"/>
    <sheet name="H-  Fundraising Policy" sheetId="14" r:id="rId13"/>
    <sheet name="I - Income &amp; Expense Definition" sheetId="2" r:id="rId14"/>
    <sheet name="J - Allowable Expenses" sheetId="3" r:id="rId15"/>
    <sheet name="K- Merchandise" sheetId="6" r:id="rId16"/>
    <sheet name="L-End trip calcuations (Sample)" sheetId="18" r:id="rId17"/>
    <sheet name="L - End trip calculation (B)" sheetId="20" r:id="rId18"/>
  </sheets>
  <definedNames>
    <definedName name="National_Safe_Guide_International_Travel_Forms__including_IT.11">Intro!$A$43</definedName>
    <definedName name="_xlnm.Print_Area" localSheetId="1">'A - Travel Budget'!$B$1:$G$70</definedName>
    <definedName name="_xlnm.Print_Area" localSheetId="2">'B - Financial Report'!$A$1:$F$47</definedName>
    <definedName name="_xlnm.Print_Area" localSheetId="4">'D - Fundraising Event Summary'!$A$1:$E$32</definedName>
    <definedName name="_xlnm.Print_Area" localSheetId="13">'I - Income &amp; Expense Definition'!$A$3:$F$30</definedName>
    <definedName name="_xlnm.Print_Area" localSheetId="0">Intro!$A$6:$A$51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6" l="1"/>
  <c r="E18" i="16"/>
  <c r="F18" i="16"/>
  <c r="G18" i="16"/>
  <c r="H18" i="16"/>
  <c r="I18" i="16"/>
  <c r="J18" i="16"/>
  <c r="K18" i="16"/>
  <c r="C17" i="16"/>
  <c r="D17" i="16"/>
  <c r="D19" i="16" s="1"/>
  <c r="E17" i="16"/>
  <c r="E19" i="16" s="1"/>
  <c r="F17" i="16"/>
  <c r="F19" i="16" s="1"/>
  <c r="G17" i="16"/>
  <c r="G19" i="16" s="1"/>
  <c r="H17" i="16"/>
  <c r="H19" i="16" s="1"/>
  <c r="I17" i="16"/>
  <c r="I19" i="16" s="1"/>
  <c r="J17" i="16"/>
  <c r="J19" i="16" s="1"/>
  <c r="K17" i="16"/>
  <c r="K19" i="16" s="1"/>
  <c r="B17" i="16"/>
  <c r="F13" i="16"/>
  <c r="G13" i="16"/>
  <c r="H13" i="16"/>
  <c r="I13" i="16"/>
  <c r="J13" i="16"/>
  <c r="K13" i="16"/>
  <c r="B38" i="15"/>
  <c r="E38" i="15" s="1"/>
  <c r="E37" i="15"/>
  <c r="E36" i="15"/>
  <c r="E35" i="15"/>
  <c r="E34" i="15"/>
  <c r="E33" i="15"/>
  <c r="E32" i="15"/>
  <c r="E31" i="15"/>
  <c r="E30" i="15"/>
  <c r="E29" i="15"/>
  <c r="E28" i="15"/>
  <c r="E27" i="15"/>
  <c r="E26" i="15"/>
  <c r="B22" i="15"/>
  <c r="E22" i="15" s="1"/>
  <c r="E21" i="15"/>
  <c r="E20" i="15"/>
  <c r="E19" i="15"/>
  <c r="E18" i="15"/>
  <c r="E17" i="15"/>
  <c r="E16" i="15"/>
  <c r="E15" i="15"/>
  <c r="E14" i="15"/>
  <c r="E13" i="15"/>
  <c r="E12" i="15"/>
  <c r="E11" i="15"/>
  <c r="E10" i="15"/>
  <c r="E9" i="15"/>
  <c r="E27" i="11"/>
  <c r="E28" i="11"/>
  <c r="E29" i="11"/>
  <c r="E30" i="11"/>
  <c r="E31" i="11"/>
  <c r="E32" i="11"/>
  <c r="E33" i="11"/>
  <c r="E34" i="11"/>
  <c r="E35" i="11"/>
  <c r="E36" i="11"/>
  <c r="E37" i="11"/>
  <c r="E26" i="11"/>
  <c r="E14" i="11"/>
  <c r="E15" i="11"/>
  <c r="E16" i="11"/>
  <c r="E10" i="11"/>
  <c r="E11" i="11"/>
  <c r="E12" i="11"/>
  <c r="E13" i="11"/>
  <c r="E17" i="11"/>
  <c r="E18" i="11"/>
  <c r="E19" i="11"/>
  <c r="E20" i="11"/>
  <c r="E21" i="11"/>
  <c r="E9" i="11"/>
  <c r="B28" i="7"/>
  <c r="F14" i="17"/>
  <c r="G14" i="17"/>
  <c r="H14" i="17"/>
  <c r="I14" i="17"/>
  <c r="J14" i="17"/>
  <c r="K14" i="17"/>
  <c r="F21" i="17"/>
  <c r="G21" i="17"/>
  <c r="H21" i="17"/>
  <c r="I21" i="17"/>
  <c r="J21" i="17"/>
  <c r="K21" i="17"/>
  <c r="F28" i="17"/>
  <c r="G28" i="17"/>
  <c r="H28" i="17"/>
  <c r="I28" i="17"/>
  <c r="J28" i="17"/>
  <c r="K28" i="17"/>
  <c r="F33" i="17"/>
  <c r="G33" i="17"/>
  <c r="H33" i="17"/>
  <c r="I33" i="17"/>
  <c r="J33" i="17"/>
  <c r="K33" i="17"/>
  <c r="G21" i="19"/>
  <c r="F21" i="19"/>
  <c r="I18" i="19"/>
  <c r="I15" i="19"/>
  <c r="I14" i="19"/>
  <c r="H16" i="19"/>
  <c r="H22" i="19" s="1"/>
  <c r="G16" i="19"/>
  <c r="F16" i="19"/>
  <c r="S14" i="20"/>
  <c r="R14" i="20"/>
  <c r="Q14" i="20"/>
  <c r="P14" i="20"/>
  <c r="S5" i="20"/>
  <c r="R5" i="20"/>
  <c r="Q5" i="20"/>
  <c r="Q18" i="20" s="1"/>
  <c r="P5" i="20"/>
  <c r="P18" i="20" s="1"/>
  <c r="O14" i="20"/>
  <c r="O15" i="20" s="1"/>
  <c r="N14" i="20"/>
  <c r="M14" i="20"/>
  <c r="M15" i="20" s="1"/>
  <c r="L14" i="20"/>
  <c r="K14" i="20"/>
  <c r="K15" i="20" s="1"/>
  <c r="J14" i="20"/>
  <c r="I14" i="20"/>
  <c r="I15" i="20" s="1"/>
  <c r="H14" i="20"/>
  <c r="G14" i="20"/>
  <c r="G15" i="20" s="1"/>
  <c r="F14" i="20"/>
  <c r="E14" i="20"/>
  <c r="E15" i="20" s="1"/>
  <c r="C12" i="20"/>
  <c r="C6" i="20"/>
  <c r="O5" i="20"/>
  <c r="N5" i="20"/>
  <c r="M5" i="20"/>
  <c r="M18" i="20" s="1"/>
  <c r="L5" i="20"/>
  <c r="K5" i="20"/>
  <c r="K18" i="20" s="1"/>
  <c r="J5" i="20"/>
  <c r="I5" i="20"/>
  <c r="H5" i="20"/>
  <c r="G5" i="20"/>
  <c r="F5" i="20"/>
  <c r="E5" i="20"/>
  <c r="E18" i="20" s="1"/>
  <c r="C3" i="20"/>
  <c r="F14" i="18"/>
  <c r="E14" i="18"/>
  <c r="F5" i="18"/>
  <c r="E5" i="18"/>
  <c r="E18" i="18" s="1"/>
  <c r="S14" i="18"/>
  <c r="S15" i="18" s="1"/>
  <c r="R14" i="18"/>
  <c r="Q14" i="18"/>
  <c r="Q15" i="18" s="1"/>
  <c r="P14" i="18"/>
  <c r="O14" i="18"/>
  <c r="O15" i="18" s="1"/>
  <c r="N14" i="18"/>
  <c r="M14" i="18"/>
  <c r="M15" i="18" s="1"/>
  <c r="L14" i="18"/>
  <c r="K14" i="18"/>
  <c r="K15" i="18" s="1"/>
  <c r="J14" i="18"/>
  <c r="I14" i="18"/>
  <c r="I15" i="18" s="1"/>
  <c r="H14" i="18"/>
  <c r="G14" i="18"/>
  <c r="G15" i="18" s="1"/>
  <c r="C12" i="18"/>
  <c r="C6" i="18"/>
  <c r="S5" i="18"/>
  <c r="R5" i="18"/>
  <c r="Q5" i="18"/>
  <c r="P5" i="18"/>
  <c r="O5" i="18"/>
  <c r="N5" i="18"/>
  <c r="M5" i="18"/>
  <c r="L5" i="18"/>
  <c r="K5" i="18"/>
  <c r="J5" i="18"/>
  <c r="I5" i="18"/>
  <c r="H5" i="18"/>
  <c r="G5" i="18"/>
  <c r="C3" i="18"/>
  <c r="O18" i="18" l="1"/>
  <c r="I18" i="18"/>
  <c r="G22" i="19"/>
  <c r="G18" i="20"/>
  <c r="S18" i="18"/>
  <c r="S18" i="20"/>
  <c r="F18" i="18"/>
  <c r="F23" i="18" s="1"/>
  <c r="I18" i="20"/>
  <c r="I23" i="20" s="1"/>
  <c r="G18" i="18"/>
  <c r="Q18" i="18"/>
  <c r="O18" i="20"/>
  <c r="R18" i="20"/>
  <c r="K18" i="18"/>
  <c r="M18" i="18"/>
  <c r="C14" i="20"/>
  <c r="I21" i="19"/>
  <c r="I16" i="19"/>
  <c r="F22" i="19"/>
  <c r="I22" i="19" s="1"/>
  <c r="P23" i="20"/>
  <c r="R23" i="20"/>
  <c r="Q23" i="20"/>
  <c r="S23" i="20"/>
  <c r="P7" i="20"/>
  <c r="P16" i="20" s="1"/>
  <c r="R7" i="20"/>
  <c r="R16" i="20" s="1"/>
  <c r="P8" i="20"/>
  <c r="P15" i="20"/>
  <c r="R15" i="20"/>
  <c r="Q7" i="20"/>
  <c r="Q16" i="20" s="1"/>
  <c r="S7" i="20"/>
  <c r="S16" i="20" s="1"/>
  <c r="Q8" i="20"/>
  <c r="S8" i="20"/>
  <c r="Q15" i="20"/>
  <c r="Q17" i="20" s="1"/>
  <c r="Q19" i="20" s="1"/>
  <c r="S15" i="20"/>
  <c r="S17" i="20" s="1"/>
  <c r="S19" i="20" s="1"/>
  <c r="C5" i="20"/>
  <c r="E7" i="20"/>
  <c r="G7" i="20"/>
  <c r="G16" i="20" s="1"/>
  <c r="G21" i="20" s="1"/>
  <c r="I7" i="20"/>
  <c r="I16" i="20" s="1"/>
  <c r="I21" i="20" s="1"/>
  <c r="K7" i="20"/>
  <c r="K16" i="20" s="1"/>
  <c r="K21" i="20" s="1"/>
  <c r="M7" i="20"/>
  <c r="M16" i="20" s="1"/>
  <c r="M21" i="20" s="1"/>
  <c r="O7" i="20"/>
  <c r="O16" i="20" s="1"/>
  <c r="O21" i="20" s="1"/>
  <c r="E8" i="20"/>
  <c r="I8" i="20"/>
  <c r="F15" i="20"/>
  <c r="H15" i="20"/>
  <c r="J15" i="20"/>
  <c r="L15" i="20"/>
  <c r="N15" i="20"/>
  <c r="F18" i="20"/>
  <c r="F23" i="20" s="1"/>
  <c r="H18" i="20"/>
  <c r="H23" i="20" s="1"/>
  <c r="J18" i="20"/>
  <c r="L18" i="20"/>
  <c r="L23" i="20" s="1"/>
  <c r="N18" i="20"/>
  <c r="N23" i="20" s="1"/>
  <c r="E23" i="20"/>
  <c r="G23" i="20"/>
  <c r="K23" i="20"/>
  <c r="M23" i="20"/>
  <c r="O23" i="20"/>
  <c r="F7" i="20"/>
  <c r="F16" i="20" s="1"/>
  <c r="F21" i="20" s="1"/>
  <c r="H7" i="20"/>
  <c r="H16" i="20" s="1"/>
  <c r="H21" i="20" s="1"/>
  <c r="J7" i="20"/>
  <c r="J16" i="20" s="1"/>
  <c r="J21" i="20" s="1"/>
  <c r="L7" i="20"/>
  <c r="L16" i="20" s="1"/>
  <c r="L21" i="20" s="1"/>
  <c r="N7" i="20"/>
  <c r="N16" i="20" s="1"/>
  <c r="N21" i="20" s="1"/>
  <c r="E23" i="18"/>
  <c r="E7" i="18"/>
  <c r="E16" i="18" s="1"/>
  <c r="E15" i="18"/>
  <c r="F7" i="18"/>
  <c r="F16" i="18" s="1"/>
  <c r="F15" i="18"/>
  <c r="F17" i="18" s="1"/>
  <c r="F19" i="18" s="1"/>
  <c r="C5" i="18"/>
  <c r="C14" i="18"/>
  <c r="G7" i="18"/>
  <c r="G16" i="18" s="1"/>
  <c r="G21" i="18" s="1"/>
  <c r="I7" i="18"/>
  <c r="I16" i="18" s="1"/>
  <c r="I21" i="18" s="1"/>
  <c r="K7" i="18"/>
  <c r="K16" i="18" s="1"/>
  <c r="K21" i="18" s="1"/>
  <c r="M7" i="18"/>
  <c r="M16" i="18" s="1"/>
  <c r="M21" i="18" s="1"/>
  <c r="O7" i="18"/>
  <c r="O16" i="18" s="1"/>
  <c r="O21" i="18" s="1"/>
  <c r="Q7" i="18"/>
  <c r="Q16" i="18" s="1"/>
  <c r="Q21" i="18" s="1"/>
  <c r="S7" i="18"/>
  <c r="S16" i="18" s="1"/>
  <c r="S21" i="18" s="1"/>
  <c r="I8" i="18"/>
  <c r="K8" i="18"/>
  <c r="M8" i="18"/>
  <c r="H15" i="18"/>
  <c r="J15" i="18"/>
  <c r="L15" i="18"/>
  <c r="N15" i="18"/>
  <c r="P15" i="18"/>
  <c r="R15" i="18"/>
  <c r="H18" i="18"/>
  <c r="J18" i="18"/>
  <c r="L18" i="18"/>
  <c r="N18" i="18"/>
  <c r="P18" i="18"/>
  <c r="R18" i="18"/>
  <c r="G23" i="18"/>
  <c r="I23" i="18"/>
  <c r="K23" i="18"/>
  <c r="M23" i="18"/>
  <c r="O23" i="18"/>
  <c r="Q23" i="18"/>
  <c r="S23" i="18"/>
  <c r="H7" i="18"/>
  <c r="H16" i="18" s="1"/>
  <c r="J7" i="18"/>
  <c r="J16" i="18" s="1"/>
  <c r="L7" i="18"/>
  <c r="L16" i="18" s="1"/>
  <c r="L21" i="18" s="1"/>
  <c r="N7" i="18"/>
  <c r="N16" i="18" s="1"/>
  <c r="N21" i="18" s="1"/>
  <c r="P7" i="18"/>
  <c r="P16" i="18" s="1"/>
  <c r="P21" i="18" s="1"/>
  <c r="R7" i="18"/>
  <c r="R16" i="18" s="1"/>
  <c r="R21" i="18" s="1"/>
  <c r="B14" i="17"/>
  <c r="B21" i="17" s="1"/>
  <c r="B28" i="17" s="1"/>
  <c r="B33" i="17" s="1"/>
  <c r="E14" i="17"/>
  <c r="E21" i="17" s="1"/>
  <c r="E28" i="17" s="1"/>
  <c r="E33" i="17" s="1"/>
  <c r="D14" i="17"/>
  <c r="D21" i="17" s="1"/>
  <c r="D28" i="17" s="1"/>
  <c r="D33" i="17" s="1"/>
  <c r="C14" i="17"/>
  <c r="C21" i="17" s="1"/>
  <c r="C28" i="17" s="1"/>
  <c r="C33" i="17" s="1"/>
  <c r="B13" i="16"/>
  <c r="E13" i="16"/>
  <c r="D13" i="16"/>
  <c r="C13" i="16"/>
  <c r="C18" i="16" s="1"/>
  <c r="C19" i="16" s="1"/>
  <c r="B18" i="16" l="1"/>
  <c r="B19" i="16" s="1"/>
  <c r="O8" i="18"/>
  <c r="E17" i="18"/>
  <c r="E19" i="18" s="1"/>
  <c r="Q8" i="18"/>
  <c r="O8" i="20"/>
  <c r="M8" i="20"/>
  <c r="K8" i="20"/>
  <c r="J21" i="18"/>
  <c r="H21" i="18"/>
  <c r="G8" i="18"/>
  <c r="R17" i="20"/>
  <c r="R19" i="20" s="1"/>
  <c r="G8" i="20"/>
  <c r="P17" i="20"/>
  <c r="P19" i="20" s="1"/>
  <c r="R8" i="20"/>
  <c r="E8" i="18"/>
  <c r="I17" i="20"/>
  <c r="I19" i="20" s="1"/>
  <c r="I24" i="20" s="1"/>
  <c r="J8" i="20"/>
  <c r="M17" i="20"/>
  <c r="M19" i="20" s="1"/>
  <c r="M24" i="20" s="1"/>
  <c r="N8" i="20"/>
  <c r="F8" i="20"/>
  <c r="S21" i="20"/>
  <c r="S24" i="20" s="1"/>
  <c r="R21" i="20"/>
  <c r="R24" i="20" s="1"/>
  <c r="Q21" i="20"/>
  <c r="Q24" i="20" s="1"/>
  <c r="P21" i="20"/>
  <c r="P24" i="20" s="1"/>
  <c r="S8" i="18"/>
  <c r="H17" i="20"/>
  <c r="C15" i="20"/>
  <c r="H19" i="20"/>
  <c r="H24" i="20" s="1"/>
  <c r="N17" i="20"/>
  <c r="J17" i="20"/>
  <c r="J19" i="20" s="1"/>
  <c r="J24" i="20" s="1"/>
  <c r="F17" i="20"/>
  <c r="F19" i="20" s="1"/>
  <c r="F24" i="20" s="1"/>
  <c r="E16" i="20"/>
  <c r="C7" i="20"/>
  <c r="O17" i="20"/>
  <c r="O19" i="20" s="1"/>
  <c r="O24" i="20" s="1"/>
  <c r="K17" i="20"/>
  <c r="K19" i="20" s="1"/>
  <c r="K24" i="20" s="1"/>
  <c r="G17" i="20"/>
  <c r="G19" i="20" s="1"/>
  <c r="G24" i="20" s="1"/>
  <c r="C18" i="20"/>
  <c r="J23" i="20"/>
  <c r="L8" i="20"/>
  <c r="H8" i="20"/>
  <c r="N19" i="20"/>
  <c r="N24" i="20" s="1"/>
  <c r="L17" i="20"/>
  <c r="L19" i="20" s="1"/>
  <c r="L24" i="20" s="1"/>
  <c r="F21" i="18"/>
  <c r="F24" i="18" s="1"/>
  <c r="F8" i="18"/>
  <c r="E21" i="18"/>
  <c r="E24" i="18" s="1"/>
  <c r="H17" i="18"/>
  <c r="H19" i="18" s="1"/>
  <c r="H24" i="18" s="1"/>
  <c r="P17" i="18"/>
  <c r="P19" i="18" s="1"/>
  <c r="P24" i="18" s="1"/>
  <c r="L17" i="18"/>
  <c r="L19" i="18" s="1"/>
  <c r="L24" i="18" s="1"/>
  <c r="S17" i="18"/>
  <c r="S19" i="18" s="1"/>
  <c r="S24" i="18" s="1"/>
  <c r="O17" i="18"/>
  <c r="O19" i="18" s="1"/>
  <c r="O24" i="18" s="1"/>
  <c r="K17" i="18"/>
  <c r="K19" i="18" s="1"/>
  <c r="K24" i="18" s="1"/>
  <c r="G17" i="18"/>
  <c r="G19" i="18" s="1"/>
  <c r="G24" i="18" s="1"/>
  <c r="C18" i="18"/>
  <c r="R23" i="18"/>
  <c r="N23" i="18"/>
  <c r="J23" i="18"/>
  <c r="P8" i="18"/>
  <c r="L8" i="18"/>
  <c r="H8" i="18"/>
  <c r="R17" i="18"/>
  <c r="R19" i="18" s="1"/>
  <c r="R24" i="18" s="1"/>
  <c r="N17" i="18"/>
  <c r="N19" i="18" s="1"/>
  <c r="N24" i="18" s="1"/>
  <c r="J17" i="18"/>
  <c r="J19" i="18" s="1"/>
  <c r="J24" i="18" s="1"/>
  <c r="C7" i="18"/>
  <c r="Q17" i="18"/>
  <c r="Q19" i="18" s="1"/>
  <c r="Q24" i="18" s="1"/>
  <c r="M17" i="18"/>
  <c r="M19" i="18" s="1"/>
  <c r="M24" i="18" s="1"/>
  <c r="I17" i="18"/>
  <c r="I19" i="18" s="1"/>
  <c r="I24" i="18" s="1"/>
  <c r="C15" i="18"/>
  <c r="P23" i="18"/>
  <c r="L23" i="18"/>
  <c r="H23" i="18"/>
  <c r="R8" i="18"/>
  <c r="N8" i="18"/>
  <c r="J8" i="18"/>
  <c r="C8" i="18" l="1"/>
  <c r="C8" i="20"/>
  <c r="E21" i="20"/>
  <c r="C21" i="20" s="1"/>
  <c r="C16" i="20"/>
  <c r="E17" i="20"/>
  <c r="C21" i="18"/>
  <c r="C16" i="18"/>
  <c r="C19" i="13"/>
  <c r="E16" i="13"/>
  <c r="E23" i="13" s="1"/>
  <c r="E29" i="13" s="1"/>
  <c r="E34" i="13" s="1"/>
  <c r="D16" i="13"/>
  <c r="D23" i="13" s="1"/>
  <c r="D29" i="13" s="1"/>
  <c r="D34" i="13" s="1"/>
  <c r="C16" i="13"/>
  <c r="B16" i="13"/>
  <c r="B23" i="13" l="1"/>
  <c r="B29" i="13" s="1"/>
  <c r="B34" i="13" s="1"/>
  <c r="C17" i="20"/>
  <c r="E19" i="20"/>
  <c r="C17" i="18"/>
  <c r="C23" i="13"/>
  <c r="C29" i="13" s="1"/>
  <c r="C34" i="13" s="1"/>
  <c r="B38" i="11"/>
  <c r="E38" i="11" s="1"/>
  <c r="B22" i="11"/>
  <c r="E22" i="11" s="1"/>
  <c r="E16" i="10"/>
  <c r="D16" i="10"/>
  <c r="C16" i="10"/>
  <c r="B16" i="10"/>
  <c r="E24" i="20" l="1"/>
  <c r="C19" i="20"/>
  <c r="C19" i="18"/>
  <c r="F67" i="8"/>
  <c r="F62" i="8"/>
  <c r="F68" i="8" s="1"/>
  <c r="C7" i="8"/>
  <c r="E44" i="8" s="1"/>
  <c r="E19" i="4"/>
  <c r="B19" i="4"/>
  <c r="B21" i="4" s="1"/>
  <c r="E30" i="1"/>
  <c r="B30" i="1"/>
  <c r="B32" i="1" s="1"/>
  <c r="E14" i="8" l="1"/>
  <c r="E22" i="8"/>
  <c r="E29" i="8"/>
  <c r="E37" i="8"/>
  <c r="E45" i="8"/>
  <c r="E13" i="8"/>
  <c r="E15" i="8"/>
  <c r="E23" i="8"/>
  <c r="E31" i="8"/>
  <c r="E38" i="8"/>
  <c r="E46" i="8"/>
  <c r="E21" i="8"/>
  <c r="E30" i="8"/>
  <c r="E39" i="8"/>
  <c r="E17" i="8"/>
  <c r="E16" i="8"/>
  <c r="E32" i="8"/>
  <c r="E33" i="8"/>
  <c r="E18" i="8"/>
  <c r="E34" i="8"/>
  <c r="E42" i="8"/>
  <c r="E24" i="8"/>
  <c r="E40" i="8"/>
  <c r="E25" i="8"/>
  <c r="E41" i="8"/>
  <c r="E26" i="8"/>
  <c r="E19" i="8"/>
  <c r="E27" i="8"/>
  <c r="E35" i="8"/>
  <c r="E43" i="8"/>
  <c r="E20" i="8"/>
  <c r="E28" i="8"/>
  <c r="E36" i="8"/>
  <c r="E47" i="8" l="1"/>
  <c r="E48" i="8" s="1"/>
  <c r="F5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tc={6AD0C4B4-2113-4E9A-9905-E74CE84CD260}</author>
  </authors>
  <commentList>
    <comment ref="A3" authorId="0" shapeId="0" xr:uid="{6AD0C4B4-2113-4E9A-9905-E74CE84CD260}">
      <text>
        <t>[Threaded comment]
Your version of Excel allows you to read this threaded comment; however, any edits to it will get removed if the file is opened in a newer version of Excel. Learn more: https://go.microsoft.com/fwlink/?linkid=870924
Comment:
    UBs role in this?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tc={56E9C9F3-78D9-42B6-94FD-75773D0F3E53}</author>
    <author>tc={149B5F1E-C8C1-4D12-9A58-24D85C1DB20E}</author>
    <author>tc={CDB15EDA-C332-41C6-94B1-5111DB47DAE3}</author>
    <author>tc={34327D88-9251-4052-918C-E4B7060D1DA2}</author>
  </authors>
  <commentList>
    <comment ref="A5" authorId="0" shapeId="0" xr:uid="{56E9C9F3-78D9-42B6-94FD-75773D0F3E53}">
      <text>
        <t>[Threaded comment]
Your version of Excel allows you to read this threaded comment; however, any edits to it will get removed if the file is opened in a newer version of Excel. Learn more: https://go.microsoft.com/fwlink/?linkid=870924
Comment:
    Independent trips wording</t>
      </text>
    </comment>
    <comment ref="A9" authorId="1" shapeId="0" xr:uid="{149B5F1E-C8C1-4D12-9A58-24D85C1DB20E}">
      <text>
        <t>[Threaded comment]
Your version of Excel allows you to read this threaded comment; however, any edits to it will get removed if the file is opened in a newer version of Excel. Learn more: https://go.microsoft.com/fwlink/?linkid=870924
Comment:
    Should update this word regarding restricted funds 02600-? Check with Fianance re Areas</t>
      </text>
    </comment>
    <comment ref="A11" authorId="2" shapeId="0" xr:uid="{CDB15EDA-C332-41C6-94B1-5111DB47DAE3}">
      <text>
        <t>[Threaded comment]
Your version of Excel allows you to read this threaded comment; however, any edits to it will get removed if the file is opened in a newer version of Excel. Learn more: https://go.microsoft.com/fwlink/?linkid=870924
Comment:
    This can be pulled from UB</t>
      </text>
    </comment>
    <comment ref="A13" authorId="3" shapeId="0" xr:uid="{34327D88-9251-4052-918C-E4B7060D1DA2}">
      <text>
        <t>[Threaded comment]
Your version of Excel allows you to read this threaded comment; however, any edits to it will get removed if the file is opened in a newer version of Excel. Learn more: https://go.microsoft.com/fwlink/?linkid=870924
Comment:
    is this stil relevent?</t>
      </text>
    </comment>
  </commentList>
</comments>
</file>

<file path=xl/sharedStrings.xml><?xml version="1.0" encoding="utf-8"?>
<sst xmlns="http://schemas.openxmlformats.org/spreadsheetml/2006/main" count="445" uniqueCount="318">
  <si>
    <t>GGC NB/PEI Travel Financial Reporting</t>
  </si>
  <si>
    <t>Travel financial reporting should include ALL appropriate reports and documents related to the travel. All documentation must be submitted for semi-annual review to Area Council - June and December, and then after the travel is complete. Refunds to participants or excess funds to be submitted to Area are to be processed AFTER final review.</t>
  </si>
  <si>
    <t>Sections 1-3 list all the types of documentation that your travel financials should contain.  You may modify the templates provided or create your own, as long as they balance mathematically and function properly.  Section 4 is additional resources and information.</t>
  </si>
  <si>
    <t>Please see additional information links below for more detailed information</t>
  </si>
  <si>
    <t>Section 1</t>
  </si>
  <si>
    <t>Tab</t>
  </si>
  <si>
    <t>Travel Budget - Original and Updated</t>
  </si>
  <si>
    <t>A</t>
  </si>
  <si>
    <t>Approved SG.8</t>
  </si>
  <si>
    <t>Approved final IT.11 (or domestic equivalent)</t>
  </si>
  <si>
    <t>Travel Financial Report</t>
  </si>
  <si>
    <t>B</t>
  </si>
  <si>
    <t>Travel Expense backup (invoices, receipts)</t>
  </si>
  <si>
    <t>**View Information, Allowable Expenses and Merchandise tabs for more information</t>
  </si>
  <si>
    <t>See International Travel - 72 Hours or more Planning Guide for additional information - below</t>
  </si>
  <si>
    <t>Section 2</t>
  </si>
  <si>
    <t>Ledger sheets since the SG.8 was approved</t>
  </si>
  <si>
    <t>Separate file</t>
  </si>
  <si>
    <t>Unified Banking : Account #</t>
  </si>
  <si>
    <t>Additional travel Related Expense form</t>
  </si>
  <si>
    <t>C</t>
  </si>
  <si>
    <t>Applicable Deposit slips</t>
  </si>
  <si>
    <t>Section 3</t>
  </si>
  <si>
    <t>FR.1's</t>
  </si>
  <si>
    <t>Fundraising event summaries</t>
  </si>
  <si>
    <t>D</t>
  </si>
  <si>
    <t>Cookie Summaries</t>
  </si>
  <si>
    <t>E</t>
  </si>
  <si>
    <t>Participant Portion Tracker/Calculation if refunded</t>
  </si>
  <si>
    <t>F</t>
  </si>
  <si>
    <t>Drop out of participant or guider (early)</t>
  </si>
  <si>
    <t>F1</t>
  </si>
  <si>
    <t>Fundraiser &amp; Deposit Tracker</t>
  </si>
  <si>
    <t>G</t>
  </si>
  <si>
    <t>Section 4</t>
  </si>
  <si>
    <t>This section contains additional resources that can be found in this document, on the National Website, or in Member Zone</t>
  </si>
  <si>
    <t>Fundraising Policies</t>
  </si>
  <si>
    <t>H</t>
  </si>
  <si>
    <t>Income &amp; Expense Definition</t>
  </si>
  <si>
    <t>I</t>
  </si>
  <si>
    <t>Allowable Expenses</t>
  </si>
  <si>
    <t>J</t>
  </si>
  <si>
    <t>Merchandise</t>
  </si>
  <si>
    <t>K</t>
  </si>
  <si>
    <t>Post Trip Calculations (Returning funds to participants, and calculating funds to return to Area)</t>
  </si>
  <si>
    <t>Additional Information</t>
  </si>
  <si>
    <t>International Travel - 72 hours or more Planning Guide</t>
  </si>
  <si>
    <t>National Safe Guide International Travel Forms (including IT.11)</t>
  </si>
  <si>
    <t>National Event Merchandise Guidelines</t>
  </si>
  <si>
    <t>National Fundraising Procedures and Guidelines</t>
  </si>
  <si>
    <t>National Fundraising FAQs</t>
  </si>
  <si>
    <t>National Fund Raising Governance Policy, # 01-19-01</t>
  </si>
  <si>
    <t>National Financial Stewardship Governance Policy, # 03-04-01</t>
  </si>
  <si>
    <t>National Guiding Essentials-Finance Section</t>
  </si>
  <si>
    <t>National Brand Standards and Event Merchandise Guidelines</t>
  </si>
  <si>
    <t>Travel Budget</t>
  </si>
  <si>
    <t>Unit:</t>
  </si>
  <si>
    <t>UB Account #</t>
  </si>
  <si>
    <t>District:</t>
  </si>
  <si>
    <t>Area:</t>
  </si>
  <si>
    <t># of Girls</t>
  </si>
  <si>
    <t># of Adults:</t>
  </si>
  <si>
    <t>Total #</t>
  </si>
  <si>
    <t>Date From:</t>
  </si>
  <si>
    <t>Date To:</t>
  </si>
  <si>
    <t>Expenses</t>
  </si>
  <si>
    <t>Per Person</t>
  </si>
  <si>
    <t>Group Total</t>
  </si>
  <si>
    <t>Transport</t>
  </si>
  <si>
    <r>
      <t>Insurance</t>
    </r>
    <r>
      <rPr>
        <sz val="11"/>
        <color indexed="8"/>
        <rFont val="Palatino Linotype"/>
        <family val="1"/>
      </rPr>
      <t xml:space="preserve"> </t>
    </r>
    <r>
      <rPr>
        <sz val="8"/>
        <color indexed="8"/>
        <rFont val="Palatino Linotype"/>
        <family val="1"/>
      </rPr>
      <t>(if applicable)</t>
    </r>
  </si>
  <si>
    <t>travel Cancellation</t>
  </si>
  <si>
    <t>Medical</t>
  </si>
  <si>
    <t>Other</t>
  </si>
  <si>
    <t>Accommodations</t>
  </si>
  <si>
    <t>Food</t>
  </si>
  <si>
    <t>Activity Costs</t>
  </si>
  <si>
    <t>Other Costs Pertinent to travel</t>
  </si>
  <si>
    <t>Total Expenditures</t>
  </si>
  <si>
    <t>Emergency Fund (10 to 15% of Budget)</t>
  </si>
  <si>
    <t xml:space="preserve">Total </t>
  </si>
  <si>
    <t>Income</t>
  </si>
  <si>
    <r>
      <t xml:space="preserve">Fund Raising </t>
    </r>
    <r>
      <rPr>
        <b/>
        <sz val="9"/>
        <color indexed="8"/>
        <rFont val="Palatino Linotype"/>
        <family val="1"/>
      </rPr>
      <t>(at least 25% from cookies)</t>
    </r>
  </si>
  <si>
    <t xml:space="preserve"> </t>
  </si>
  <si>
    <t>Total Fundraising</t>
  </si>
  <si>
    <r>
      <t xml:space="preserve">Individual Payment </t>
    </r>
    <r>
      <rPr>
        <sz val="8"/>
        <color indexed="8"/>
        <rFont val="Palatino Linotype"/>
        <family val="1"/>
      </rPr>
      <t>(at least 10% of total cost per participant)</t>
    </r>
  </si>
  <si>
    <t>Donations from District</t>
  </si>
  <si>
    <t>Donations from Area</t>
  </si>
  <si>
    <t>Provincial Assistance (if applicable)</t>
  </si>
  <si>
    <t>Total Other Income</t>
  </si>
  <si>
    <t>Total Income</t>
  </si>
  <si>
    <t>Total income should equal total expenditure</t>
  </si>
  <si>
    <t>Travel Financial Report for Submission to Area</t>
  </si>
  <si>
    <t>Date of travel:</t>
  </si>
  <si>
    <t>Unit/travel:</t>
  </si>
  <si>
    <t>Actual</t>
  </si>
  <si>
    <t>Participant Portion</t>
  </si>
  <si>
    <t>Airfare</t>
  </si>
  <si>
    <t>Donations</t>
  </si>
  <si>
    <t>Other Transportation</t>
  </si>
  <si>
    <t>Travel support from your Area or District</t>
  </si>
  <si>
    <t>Ground Transportation</t>
  </si>
  <si>
    <t>Council Assistance (if applicable)</t>
  </si>
  <si>
    <t>Accommodation</t>
  </si>
  <si>
    <t xml:space="preserve">Cookie Income </t>
  </si>
  <si>
    <t>Meals/Snacks</t>
  </si>
  <si>
    <t>Fundraising Income (detail)</t>
  </si>
  <si>
    <t>Tours/Attractions</t>
  </si>
  <si>
    <t>i.e.  Bottle Drive - June 7</t>
  </si>
  <si>
    <t>Misc. (please provide details)</t>
  </si>
  <si>
    <t>Total Expenses</t>
  </si>
  <si>
    <t>Amount of Income over Expenses</t>
  </si>
  <si>
    <t>Please forward this statement along with the required backup to your Area - Attention:  Area Commissioner no later than 30 days from your return from your travel.</t>
  </si>
  <si>
    <t>I, ____________________________________, Responsible Guider for the  _______________________</t>
  </si>
  <si>
    <t>certify that this statement accurately reflects our travel financials.</t>
  </si>
  <si>
    <t>Signature/Date</t>
  </si>
  <si>
    <t>Received at Area:</t>
  </si>
  <si>
    <t>Reviewed by:</t>
  </si>
  <si>
    <t>Action required:</t>
  </si>
  <si>
    <t>Additional Travel Related Expenses</t>
  </si>
  <si>
    <t>This form is where you would put items such as clothing that were purchased through the unit using personal funds.  You need to show the in and outs of the transaction.  Please provide backup such as deposit slips, invoices, receipts.</t>
  </si>
  <si>
    <t>Description</t>
  </si>
  <si>
    <t>Expense</t>
  </si>
  <si>
    <t>i.e. clothing deposit from participants</t>
  </si>
  <si>
    <t>clothing expense from PromosRUs</t>
  </si>
  <si>
    <t>attachments are required</t>
  </si>
  <si>
    <t>Fundraising Event  Summary</t>
  </si>
  <si>
    <r>
      <rPr>
        <b/>
        <sz val="12"/>
        <color indexed="8"/>
        <rFont val="Palatino Linotype"/>
        <family val="1"/>
      </rPr>
      <t>Unit/District:</t>
    </r>
    <r>
      <rPr>
        <sz val="12"/>
        <color indexed="8"/>
        <rFont val="Palatino Linotype"/>
        <family val="1"/>
      </rPr>
      <t xml:space="preserve">  ___________________________________</t>
    </r>
  </si>
  <si>
    <r>
      <rPr>
        <b/>
        <sz val="12"/>
        <color indexed="8"/>
        <rFont val="Palatino Linotype"/>
        <family val="1"/>
      </rPr>
      <t>Event/Fundraiser</t>
    </r>
    <r>
      <rPr>
        <sz val="12"/>
        <color indexed="8"/>
        <rFont val="Palatino Linotype"/>
        <family val="1"/>
      </rPr>
      <t xml:space="preserve">:  ________________________   </t>
    </r>
    <r>
      <rPr>
        <b/>
        <sz val="12"/>
        <color indexed="8"/>
        <rFont val="Palatino Linotype"/>
        <family val="1"/>
      </rPr>
      <t>Date of Fundraiser:</t>
    </r>
    <r>
      <rPr>
        <sz val="12"/>
        <color indexed="8"/>
        <rFont val="Palatino Linotype"/>
        <family val="1"/>
      </rPr>
      <t xml:space="preserve">  ___________________</t>
    </r>
  </si>
  <si>
    <t>TOTAL PROFIT</t>
  </si>
  <si>
    <t xml:space="preserve">A copy of this form is to be submitted to your area council within 21 days of your fundraiser.  </t>
  </si>
  <si>
    <t xml:space="preserve">The original should be maintained in your files for submission to your area with your financial </t>
  </si>
  <si>
    <t>records due 30 days after the conclusion of your travel.</t>
  </si>
  <si>
    <t>Submitted by:  ______________________________________  Email: _______________________</t>
  </si>
  <si>
    <t>Date: ______________________________</t>
  </si>
  <si>
    <t>Cookie Summary</t>
  </si>
  <si>
    <t>UNIT NAME</t>
  </si>
  <si>
    <t xml:space="preserve">Total amount of cookies required </t>
  </si>
  <si>
    <t>Fall - Year: XX</t>
  </si>
  <si>
    <t>Cookies were distrbuted to:</t>
  </si>
  <si>
    <t># cases</t>
  </si>
  <si>
    <t>Profit per Case</t>
  </si>
  <si>
    <t>Total Profit</t>
  </si>
  <si>
    <t>Total</t>
  </si>
  <si>
    <t>Spring- Year XX</t>
  </si>
  <si>
    <t>This is a sample of a way to do the tracking for refunds to participants</t>
  </si>
  <si>
    <t>This document will list out all the participant paid amounts</t>
  </si>
  <si>
    <t>It could also show the amount of fundraising that was credited to each individual</t>
  </si>
  <si>
    <t>With those figures you can do the calculations that are required</t>
  </si>
  <si>
    <t>Participant Portion Tracker - Travel Name</t>
  </si>
  <si>
    <t>Susan</t>
  </si>
  <si>
    <t>Mary</t>
  </si>
  <si>
    <t xml:space="preserve">Teresa </t>
  </si>
  <si>
    <t>Judy</t>
  </si>
  <si>
    <t>Initial Deposit</t>
  </si>
  <si>
    <t>April 1  deposit</t>
  </si>
  <si>
    <t>June 1 deposit</t>
  </si>
  <si>
    <t>September 1 deposit</t>
  </si>
  <si>
    <t>October 15 deposit</t>
  </si>
  <si>
    <t>Total fundraising Amt</t>
  </si>
  <si>
    <t>total cost of travel - $2000</t>
  </si>
  <si>
    <t>Participant portion required</t>
  </si>
  <si>
    <t>Participant portion overage</t>
  </si>
  <si>
    <t>Area Excess Fundraised Funds</t>
  </si>
  <si>
    <t>participant A</t>
  </si>
  <si>
    <t>participant B</t>
  </si>
  <si>
    <t>participant C</t>
  </si>
  <si>
    <t>participant D</t>
  </si>
  <si>
    <t>participant E</t>
  </si>
  <si>
    <t>participant F</t>
  </si>
  <si>
    <t>participant G</t>
  </si>
  <si>
    <t>participant H</t>
  </si>
  <si>
    <t>participant I</t>
  </si>
  <si>
    <t>participant J</t>
  </si>
  <si>
    <t>Total personal payment Amt</t>
  </si>
  <si>
    <t>total cost of travel- enter here-&gt;</t>
  </si>
  <si>
    <t>Participant portion paid (above_</t>
  </si>
  <si>
    <t>Early Drop out Guider Refunds</t>
  </si>
  <si>
    <t>What is is the appropriate amount to refund?   This will depend on the circumstances to some degree.   Normally, the personal funds would be returned to the "dropping out" Guider A, and the stepping in guider B would then be responsible to pay the minimum 10%.   Any money fundraised by guider A would normally be fully reallocated to Guider B, so she can "pick up" and continue raising funds.  Any fundraising monies would NEVER be paid to any guider or participant.</t>
  </si>
  <si>
    <t>Early Drop out Participant Refunds</t>
  </si>
  <si>
    <r>
      <t>What is is the appropriate amount to refund?  I would </t>
    </r>
    <r>
      <rPr>
        <sz val="11"/>
        <color rgb="FF212121"/>
        <rFont val="Palatino Linotype"/>
        <family val="1"/>
      </rPr>
      <t>use the "first in, first out" accounting method of travel funds when calculating refunds to participants keeping the following in mind:</t>
    </r>
  </si>
  <si>
    <t>1)Personal contributions of a minimum of 10% is "first- in" and mandatory. </t>
  </si>
  <si>
    <t>2) Non-refundable payments that have been made are "first- out" and before refundable payments.  </t>
  </si>
  <si>
    <r>
      <t>3) All monies raised is Girl Guides property and is "second in" and not refundable to the participant.  Any calculations of refunding participants and amounts fund raised should be </t>
    </r>
    <r>
      <rPr>
        <u/>
        <sz val="11"/>
        <color rgb="FF212121"/>
        <rFont val="Palatino Linotype"/>
        <family val="1"/>
      </rPr>
      <t>after </t>
    </r>
    <r>
      <rPr>
        <sz val="11"/>
        <color rgb="FF212121"/>
        <rFont val="Palatino Linotype"/>
        <family val="1"/>
      </rPr>
      <t>the travel is complete and all the known actual costs of the trip have occurred. Any fundraised monies the youth traveler participant is retained and distributed the other participants based on what was decided by the group before any fundraising has occured.</t>
    </r>
  </si>
  <si>
    <t>Examples (at time of drop out):</t>
  </si>
  <si>
    <t>Participant A</t>
  </si>
  <si>
    <t>Participant B</t>
  </si>
  <si>
    <t>Participant C</t>
  </si>
  <si>
    <t>Bank Account</t>
  </si>
  <si>
    <t>Personal Contribution (minimum and additional)</t>
  </si>
  <si>
    <t>Participants Fundraising Activity</t>
  </si>
  <si>
    <t>Non Refundable payments made before dropping out</t>
  </si>
  <si>
    <t>*</t>
  </si>
  <si>
    <t>Participant Refund</t>
  </si>
  <si>
    <t>Retained in travel group</t>
  </si>
  <si>
    <t>* Participant C did not contribute enough personal funds to cover the paid non-refundable payments made.   They do not receive refund and results in "sunk costs" funds for GGC.</t>
  </si>
  <si>
    <t>It is important to inform participants and parents each time before making non-refundable payments, to reduce complications and lost money for both parents and GGC.</t>
  </si>
  <si>
    <t xml:space="preserve">*****this is a sample of how to track your fundraising and deposits ***** </t>
  </si>
  <si>
    <t xml:space="preserve"> Fundraising Tracker</t>
  </si>
  <si>
    <t>Fundraiser</t>
  </si>
  <si>
    <t>Teresa</t>
  </si>
  <si>
    <t>Mint cookies 2021</t>
  </si>
  <si>
    <t>Gift Card Fundraiser</t>
  </si>
  <si>
    <t>Non-refundable deposit ($125 Jan 16)</t>
  </si>
  <si>
    <t>Cookie Sales Jan 2022</t>
  </si>
  <si>
    <t xml:space="preserve"> coat check</t>
  </si>
  <si>
    <t>Galaxyland Coat Check</t>
  </si>
  <si>
    <t>Mundare Sausage</t>
  </si>
  <si>
    <t>Deposit</t>
  </si>
  <si>
    <t>total as of April 1 ($700)</t>
  </si>
  <si>
    <t>Other Spring Cookie Sales 2022</t>
  </si>
  <si>
    <t>Individual Spring Cookie Sales 2022</t>
  </si>
  <si>
    <t>Bottle Drive April 2022</t>
  </si>
  <si>
    <t>total as of June 1 ($1200)</t>
  </si>
  <si>
    <t>licorice sales</t>
  </si>
  <si>
    <t>Clean Up Football Game</t>
  </si>
  <si>
    <t>other</t>
  </si>
  <si>
    <t>total as of September 1 ($1800)</t>
  </si>
  <si>
    <t>Clean Up</t>
  </si>
  <si>
    <t>total as of October 15 ($2000)</t>
  </si>
  <si>
    <t>Girl A</t>
  </si>
  <si>
    <t>Girl B</t>
  </si>
  <si>
    <t>Girl C</t>
  </si>
  <si>
    <t>Girl D</t>
  </si>
  <si>
    <t>Girl E</t>
  </si>
  <si>
    <t>Girl F</t>
  </si>
  <si>
    <t>Girl G</t>
  </si>
  <si>
    <t>Girl H</t>
  </si>
  <si>
    <t>Girl I</t>
  </si>
  <si>
    <t>Girl J</t>
  </si>
  <si>
    <t>Total as of</t>
  </si>
  <si>
    <t xml:space="preserve">Total as of </t>
  </si>
  <si>
    <t>From Governance Policy 01-19-01 Fundraising, Fundraising Procedure and Guidelines, and Fundraising FAQs</t>
  </si>
  <si>
    <t>It is the responsibility of the travel guiders to read and be familiar with all fundraising documents and policies.</t>
  </si>
  <si>
    <t>Fundraising done to support international travels, inter-provincial travels and intra-provincial travels may only be used for direct budgeted costs associated with a travel.  Fundraising money cannot be used for personal items including clothing or personal spending money.  Appropriate use of subsidized funds includes such things as transportation, accommodation, meals, entry fees to museums, etc. ...</t>
  </si>
  <si>
    <t xml:space="preserve">All Members, adults and girls, are expected to contribute a minimum of 10% of the travel costs themselves.  </t>
  </si>
  <si>
    <t xml:space="preserve">Any money fundraised for a specific travel (other than from the sale of GGC cookies) that remains unspent after paying the allowable expenses, must be held in a restricted fund at the council level designated by the Provincial Council, for future travel opportunities.  For units/districts/areas under NB/PEI Council, the excess fundraised monies are to be forwarded to the Area level where they will be retained to support future travel opportunities.  </t>
  </si>
  <si>
    <t>Record keeping and accounting for travel funds shall be in accordance with the financial standards of GGC.  The travel Financial Statement, along with all supporting documentation must be sent to the Area Commissioner within 30 days of the completion of the travel.</t>
  </si>
  <si>
    <t xml:space="preserve">Any corporate fundraising initiative over $500 must be forwarded to Province in advance for clearance through the National Fund Development Department. This does not include employee volunteer incentive programs.  </t>
  </si>
  <si>
    <t>Under the Income Side</t>
  </si>
  <si>
    <t>Under the Expense Side</t>
  </si>
  <si>
    <t>Please put your total profit for each item (i.e. cookies, each fundraising event)  not the total income as there is no entry for the fundraising expenses on the other side</t>
  </si>
  <si>
    <t>If you are returning money to the participants, you must enter the amount here in an entry entitled Participant's Refund and include a separate sheet showing the calculations.</t>
  </si>
  <si>
    <t>If you had a cash withdrawal for expenses, make a summary sheet of them with the various categories and put them under there.  Then use this to offset the withdrawal in your travel financials</t>
  </si>
  <si>
    <t>DO NOT INCLUDE ANYTHING ON THIS SHEET THAT IS NOT AN ALLOWABLE TRAVEL RELATED EXPENSE</t>
  </si>
  <si>
    <t>Please see below for details on how to complete the sections on the Financial Sheet</t>
  </si>
  <si>
    <t xml:space="preserve">This amount is the total of personally paid participant portion.  It is important to use the same terms as GGC so there is no confusion in your financials.  It is required to be a minimum of 10% for each participant but frequently more is paid out.  </t>
  </si>
  <si>
    <t xml:space="preserve">This amount would show the donations from an individual, business or other organization.  It may be for a service that you have provided such as delivering fliers or cleaning their hall.  </t>
  </si>
  <si>
    <t>District Guiding Travellers Assistance</t>
  </si>
  <si>
    <t>This amount would show any assistance provided by your district towards your eligible travel expenses (this would not  include the value of a uniform item if the District made the purchase).</t>
  </si>
  <si>
    <t>Financial Assistance from the Area</t>
  </si>
  <si>
    <t>This amount would show any assistance provided by your area towards your eligible travel expenses (this would not  include the value of a uniform item if the Area made the purchase).</t>
  </si>
  <si>
    <t>This amount reflects the profits from all of the cookie campaigns being used for this travel.</t>
  </si>
  <si>
    <t>In this section please itemize your fundraising as shown in the example, please just show the profit from each activity</t>
  </si>
  <si>
    <t>Expenses (examples of categories_</t>
  </si>
  <si>
    <t>self explanatory</t>
  </si>
  <si>
    <t>This is other transportation you used such as trains between cities or countries</t>
  </si>
  <si>
    <r>
      <rPr>
        <sz val="12"/>
        <color indexed="10"/>
        <rFont val="Palatino Linotype"/>
        <family val="1"/>
      </rPr>
      <t>T</t>
    </r>
    <r>
      <rPr>
        <sz val="12"/>
        <color indexed="8"/>
        <rFont val="Palatino Linotype"/>
        <family val="1"/>
      </rPr>
      <t>his is ground transportation such as buses, city transport</t>
    </r>
  </si>
  <si>
    <t>This is all your housing costs, if possible, split out any additional costs</t>
  </si>
  <si>
    <t>This is a total of all your meals and snacks on the travel</t>
  </si>
  <si>
    <t>This section is for all your activities that you could have on the travel</t>
  </si>
  <si>
    <t>Participant Refunds</t>
  </si>
  <si>
    <t>If your participants paid more than 10% for participant portions and you did not spend your entire budget, this is where you put the refunds.  Be sure that you do not return funds past the 10% mark</t>
  </si>
  <si>
    <t>Misc. (detail) - provide as many categories as appropriate.  Try to refrain from using Miscellaneous as a category.</t>
  </si>
  <si>
    <t>This relates to  other allowable travel expenses such as  medical or cancellation insurance, baggage  fees, phone package of adult leader(s)</t>
  </si>
  <si>
    <t>***if you are using EF Tours or another all inclusive tour company, put the full amount paid into the category of Accommodation.</t>
  </si>
  <si>
    <t>Types of Allowable travel expenses from fundraised funds</t>
  </si>
  <si>
    <t>Allowable</t>
  </si>
  <si>
    <t>Not Allowable</t>
  </si>
  <si>
    <t>Flights/trains/ground transport</t>
  </si>
  <si>
    <t>Meals/snacks for duration of travel</t>
  </si>
  <si>
    <t>Meal/snacks not during the travel (i.e. reunion party)</t>
  </si>
  <si>
    <t>Activities such as tours, museums, admissions</t>
  </si>
  <si>
    <t>Souvenirs from the activities such as t-shirts, toys, etc. or any activity that is not Safe Guide approved</t>
  </si>
  <si>
    <t xml:space="preserve">No clothing of any type may be purchased using fundraised funds or cookie funds.  This is a personal expense and cannot be provided from fundraised funds or cookie funds as per The Fundraising Guidelines which state:  Fundraising done to support international travels, inter-provincial travels and  intra-provincial travels may only be used for direct budgeted costs associated with a travel. Fundraising money cannot be used for personal items, including clothing or personal spending money. Appropriate use of subsidized funds includes such things as transportation, accommodation, meals, entry fees to museums, etc. Further the International planner in Safe Guide states: The Responsible Guider must research appropriate dress for the destination country(ies) and advise participants and their parent(s)/guardian(s) in advance of recommended dress. The Responsible Guider must monitor participants throughout the travel to verify that they wear clothing, hats and footwear that are appropriate to the culture and environment of the destination.  </t>
  </si>
  <si>
    <t>Postage, courier, bank draft, exchange rate costs that may be incurred in relation to the actual travel</t>
  </si>
  <si>
    <t>Supply photo books to girls at the end of the travel</t>
  </si>
  <si>
    <t>If you are attending a session at a World Centre and the participant pin is not included, you may purchase one from the travel related expenses</t>
  </si>
  <si>
    <t>traders, souvenirs, gifts for people, are not allowable.</t>
  </si>
  <si>
    <t>Cell phone package for minimum 2 leaders</t>
  </si>
  <si>
    <t xml:space="preserve">Cell phone package for all leaders is not required.  </t>
  </si>
  <si>
    <t>Baggage fees for required baggage</t>
  </si>
  <si>
    <t>Baggage fees for excess bags because participants bring too much or bought too much</t>
  </si>
  <si>
    <t>First aid supplies such as OTC medications, band aids, etc.</t>
  </si>
  <si>
    <t xml:space="preserve">Sanitary supplies for participants, personal first aid type items such sunscreen, bug spray, </t>
  </si>
  <si>
    <t>This is merely an overview of the allowable travel type expenses, if you are not sure it is best to ask and as always, things may have changed so it is best to keep up to date with the changes.</t>
  </si>
  <si>
    <t>Travel Clothing/Merchandise Guidelines</t>
  </si>
  <si>
    <t>For full information please see the Event Clothing &amp; Merchandise Guidelines on the National Website  however the following is important to note.</t>
  </si>
  <si>
    <t>Travels: travels are excursions which are primarily international travel, but also include nationally/provincially sponsored travels and independent group travels.  Travel merchandise may be produced.  Travel Wear must be suitable and deemed appropriate for the travel.  Example:  T-Shirts, fleeces.  There is no restriction on the  number of pieces or the type of clothing that may be associated with a travel; however reasonable consideration must be given to the clothing requirements of the travel (i.e. duration) and family budgets.  NOTE:  When travelling internationally, members are expected to travel in the GGC  clothing or GGC uniform as available at the online store.</t>
  </si>
  <si>
    <t>All merchandise requests are to be vetted the Provincial  PR Advisor, Not having a Trefoil on it does not mean it is ok to just proceed.  If you are producing merchandise for use within Girl Guides (i.e. travel, event, camp) it is required to use the Trefoil and follow all guidelines.</t>
  </si>
  <si>
    <t>GUIDER</t>
  </si>
  <si>
    <t>Late comer</t>
  </si>
  <si>
    <t>Participant D</t>
  </si>
  <si>
    <t>Participant E</t>
  </si>
  <si>
    <t>Participant F</t>
  </si>
  <si>
    <t>Participant G</t>
  </si>
  <si>
    <t>Participant H</t>
  </si>
  <si>
    <t>Participant I</t>
  </si>
  <si>
    <t>Participant J</t>
  </si>
  <si>
    <t>Participant K</t>
  </si>
  <si>
    <t>Participant L</t>
  </si>
  <si>
    <t>Participant M</t>
  </si>
  <si>
    <t>Participant N</t>
  </si>
  <si>
    <t>Participant O</t>
  </si>
  <si>
    <t>Planned Travel Cost</t>
  </si>
  <si>
    <t>Order</t>
  </si>
  <si>
    <t>Minimum personal 10%</t>
  </si>
  <si>
    <t>Additional personal contribution</t>
  </si>
  <si>
    <t>Fundraised Required</t>
  </si>
  <si>
    <t>Actual Travel Cost</t>
  </si>
  <si>
    <t>Additional Funds required</t>
  </si>
  <si>
    <t>Fundraised (Green if less than required additional funds, orange if more)</t>
  </si>
  <si>
    <t>Additional Funds required after fundraising (positives only)</t>
  </si>
  <si>
    <t>Remaining personal contribution</t>
  </si>
  <si>
    <t>Refunds</t>
  </si>
  <si>
    <t>Amount to be transferred to the Area - Fundraising monies not used for the trip remain as funds of GGC</t>
  </si>
  <si>
    <t>Check Personal Funds</t>
  </si>
  <si>
    <t>Check Refunds</t>
  </si>
  <si>
    <t>Amount to be transferred to Area - Fundraising monies not used for the trip remain as funds of GGC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</si>
</sst>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1009]mmmm\ d\,\ yyyy;@"/>
    <numFmt numFmtId="166" formatCode="&quot;$&quot;#,##0.00"/>
    <numFmt numFmtId="167" formatCode="_-* #,##0_-;\-* #,##0_-;_-* &quot;-&quot;??_-;_-@_-"/>
    <numFmt numFmtId="168" formatCode="_([$$-409]* #,##0.00_);_([$$-409]* \(#,##0.00\);_([$$-409]* &quot;-&quot;??_);_(@_)"/>
  </numFmts>
  <fonts count="40" x14ac:knownFonts="1">
    <font>
      <sz val="11"/>
      <color theme="1"/>
      <name val="Calibri"/>
      <family val="2"/>
      <scheme val="minor"/>
    </font>
    <font>
      <sz val="11"/>
      <color indexed="8"/>
      <name val="Calibri"/>
      <family val="2"/>
    </font>
    <font>
      <sz val="8"/>
      <name val="Calibri"/>
      <family val="2"/>
    </font>
    <font>
      <sz val="11"/>
      <color theme="1"/>
      <name val="Calibri"/>
      <family val="2"/>
      <scheme val="minor"/>
    </font>
    <font>
      <u/>
      <sz val="11"/>
      <color theme="10"/>
      <name val="Calibri"/>
      <family val="2"/>
      <scheme val="minor"/>
    </font>
    <font>
      <sz val="11"/>
      <color theme="1"/>
      <name val="Palatino Linotype"/>
      <family val="1"/>
    </font>
    <font>
      <b/>
      <sz val="14"/>
      <color theme="1"/>
      <name val="Palatino Linotype"/>
      <family val="1"/>
    </font>
    <font>
      <b/>
      <sz val="11"/>
      <color theme="1"/>
      <name val="Palatino Linotype"/>
      <family val="1"/>
    </font>
    <font>
      <u/>
      <sz val="11"/>
      <color theme="10"/>
      <name val="Palatino Linotype"/>
      <family val="1"/>
    </font>
    <font>
      <b/>
      <sz val="12"/>
      <color indexed="8"/>
      <name val="Palatino Linotype"/>
      <family val="1"/>
    </font>
    <font>
      <sz val="12"/>
      <color theme="1"/>
      <name val="Palatino Linotype"/>
      <family val="1"/>
    </font>
    <font>
      <b/>
      <sz val="12"/>
      <color theme="1"/>
      <name val="Palatino Linotype"/>
      <family val="1"/>
    </font>
    <font>
      <sz val="12"/>
      <name val="Palatino Linotype"/>
      <family val="1"/>
    </font>
    <font>
      <sz val="9"/>
      <name val="Palatino Linotype"/>
      <family val="1"/>
    </font>
    <font>
      <i/>
      <sz val="11"/>
      <color theme="1"/>
      <name val="Palatino Linotype"/>
      <family val="1"/>
    </font>
    <font>
      <sz val="12"/>
      <color indexed="8"/>
      <name val="Palatino Linotype"/>
      <family val="1"/>
    </font>
    <font>
      <sz val="12"/>
      <color indexed="10"/>
      <name val="Palatino Linotype"/>
      <family val="1"/>
    </font>
    <font>
      <i/>
      <sz val="12"/>
      <color indexed="8"/>
      <name val="Palatino Linotype"/>
      <family val="1"/>
    </font>
    <font>
      <sz val="9"/>
      <color theme="1"/>
      <name val="Palatino Linotype"/>
      <family val="1"/>
    </font>
    <font>
      <b/>
      <sz val="12"/>
      <name val="Palatino Linotype"/>
      <family val="1"/>
    </font>
    <font>
      <b/>
      <sz val="12"/>
      <color theme="9" tint="-0.249977111117893"/>
      <name val="Palatino Linotype"/>
      <family val="1"/>
    </font>
    <font>
      <sz val="11"/>
      <color indexed="8"/>
      <name val="Palatino Linotype"/>
      <family val="1"/>
    </font>
    <font>
      <sz val="8"/>
      <color indexed="8"/>
      <name val="Palatino Linotype"/>
      <family val="1"/>
    </font>
    <font>
      <b/>
      <sz val="9"/>
      <color indexed="8"/>
      <name val="Palatino Linotype"/>
      <family val="1"/>
    </font>
    <font>
      <b/>
      <sz val="12"/>
      <color rgb="FFFF0000"/>
      <name val="Palatino Linotype"/>
      <family val="1"/>
    </font>
    <font>
      <sz val="11"/>
      <color rgb="FFFF0000"/>
      <name val="Palatino Linotype"/>
      <family val="1"/>
    </font>
    <font>
      <b/>
      <sz val="18"/>
      <color indexed="8"/>
      <name val="Palatino Linotype"/>
      <family val="1"/>
    </font>
    <font>
      <b/>
      <i/>
      <sz val="12"/>
      <color rgb="FFFF0000"/>
      <name val="Palatino Linotype"/>
      <family val="1"/>
    </font>
    <font>
      <b/>
      <i/>
      <sz val="14"/>
      <color theme="1"/>
      <name val="Palatino Linotype"/>
      <family val="1"/>
    </font>
    <font>
      <b/>
      <i/>
      <sz val="16"/>
      <color theme="1"/>
      <name val="Calibri"/>
      <family val="2"/>
      <scheme val="minor"/>
    </font>
    <font>
      <sz val="12"/>
      <color rgb="FF212121"/>
      <name val="Palatino Linotype"/>
      <family val="1"/>
    </font>
    <font>
      <sz val="11"/>
      <color rgb="FF212121"/>
      <name val="Palatino Linotype"/>
      <family val="1"/>
    </font>
    <font>
      <sz val="12"/>
      <color rgb="FF000000"/>
      <name val="Palatino Linotype"/>
      <family val="1"/>
    </font>
    <font>
      <u/>
      <sz val="11"/>
      <color rgb="FF212121"/>
      <name val="Palatino Linotype"/>
      <family val="1"/>
    </font>
    <font>
      <sz val="10"/>
      <color rgb="FF212121"/>
      <name val="Palatino Linotype"/>
      <family val="1"/>
    </font>
    <font>
      <sz val="14"/>
      <color rgb="FFFF0000"/>
      <name val="Palatino Linotype"/>
      <family val="1"/>
    </font>
    <font>
      <u/>
      <sz val="16"/>
      <color theme="10"/>
      <name val="Calibri"/>
    </font>
    <font>
      <sz val="16"/>
      <color theme="1"/>
      <name val="Calibri"/>
    </font>
    <font>
      <sz val="11"/>
      <color theme="1"/>
      <name val="Calibri"/>
    </font>
    <font>
      <u/>
      <sz val="16"/>
      <color rgb="FF0000FF"/>
      <name val="Calibri"/>
    </font>
  </fonts>
  <fills count="22">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theme="4" tint="0.59999389629810485"/>
        <bgColor indexed="64"/>
      </patternFill>
    </fill>
    <fill>
      <patternFill patternType="solid">
        <fgColor rgb="FFCCFFCC"/>
        <bgColor indexed="64"/>
      </patternFill>
    </fill>
    <fill>
      <patternFill patternType="solid">
        <fgColor rgb="FF92D05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0000"/>
        <bgColor indexed="64"/>
      </patternFill>
    </fill>
    <fill>
      <patternFill patternType="solid">
        <fgColor rgb="FF00B0F0"/>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
      <patternFill patternType="solid">
        <fgColor rgb="FFD9D9D9"/>
        <bgColor indexed="64"/>
      </patternFill>
    </fill>
    <fill>
      <patternFill patternType="solid">
        <fgColor rgb="FFD9FFC2"/>
        <bgColor indexed="64"/>
      </patternFill>
    </fill>
    <fill>
      <patternFill patternType="solid">
        <fgColor rgb="FFBDD7EE"/>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64" fontId="1"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216">
    <xf numFmtId="0" fontId="0" fillId="0" borderId="0" xfId="0"/>
    <xf numFmtId="0" fontId="5" fillId="0" borderId="0" xfId="0" applyFont="1"/>
    <xf numFmtId="0" fontId="5" fillId="0" borderId="2" xfId="0" applyFont="1" applyBorder="1"/>
    <xf numFmtId="0" fontId="5" fillId="0" borderId="0" xfId="0" applyFont="1" applyAlignment="1">
      <alignment horizontal="center"/>
    </xf>
    <xf numFmtId="0" fontId="5" fillId="0" borderId="2" xfId="0" applyFont="1" applyBorder="1" applyAlignment="1">
      <alignment wrapText="1"/>
    </xf>
    <xf numFmtId="0" fontId="5" fillId="0" borderId="4" xfId="0" applyFont="1" applyBorder="1"/>
    <xf numFmtId="0" fontId="8" fillId="0" borderId="0" xfId="3" applyFont="1" applyAlignment="1">
      <alignment horizontal="left" indent="3"/>
    </xf>
    <xf numFmtId="0" fontId="9" fillId="4" borderId="0" xfId="0" applyFont="1" applyFill="1"/>
    <xf numFmtId="0" fontId="10" fillId="0" borderId="0" xfId="0" applyFont="1"/>
    <xf numFmtId="0" fontId="10" fillId="0" borderId="0" xfId="0" applyFont="1" applyAlignment="1">
      <alignment wrapText="1"/>
    </xf>
    <xf numFmtId="0" fontId="12" fillId="0" borderId="0" xfId="0" applyFont="1" applyAlignment="1">
      <alignment wrapText="1"/>
    </xf>
    <xf numFmtId="0" fontId="11" fillId="8" borderId="0" xfId="0" applyFont="1" applyFill="1" applyAlignment="1">
      <alignment wrapText="1"/>
    </xf>
    <xf numFmtId="0" fontId="12" fillId="0" borderId="0" xfId="0" applyFont="1"/>
    <xf numFmtId="0" fontId="10" fillId="0" borderId="2" xfId="0" applyFont="1" applyBorder="1"/>
    <xf numFmtId="0" fontId="9" fillId="2" borderId="2" xfId="0" applyFont="1" applyFill="1" applyBorder="1"/>
    <xf numFmtId="0" fontId="10" fillId="2" borderId="2" xfId="0" applyFont="1" applyFill="1" applyBorder="1"/>
    <xf numFmtId="0" fontId="7" fillId="0" borderId="0" xfId="0" applyFont="1"/>
    <xf numFmtId="0" fontId="19" fillId="0" borderId="2" xfId="0" applyFont="1" applyBorder="1"/>
    <xf numFmtId="44" fontId="10" fillId="0" borderId="2" xfId="2" applyFont="1" applyFill="1" applyBorder="1"/>
    <xf numFmtId="44" fontId="12" fillId="0" borderId="2" xfId="2" applyFont="1" applyFill="1" applyBorder="1"/>
    <xf numFmtId="44" fontId="12" fillId="9" borderId="2" xfId="2" applyFont="1" applyFill="1" applyBorder="1"/>
    <xf numFmtId="0" fontId="12" fillId="0" borderId="2" xfId="0" applyFont="1" applyBorder="1"/>
    <xf numFmtId="44" fontId="19" fillId="0" borderId="2" xfId="2" applyFont="1" applyFill="1" applyBorder="1"/>
    <xf numFmtId="44" fontId="19" fillId="14" borderId="2" xfId="2" applyFont="1" applyFill="1" applyBorder="1"/>
    <xf numFmtId="0" fontId="11" fillId="0" borderId="2" xfId="0" applyFont="1" applyBorder="1"/>
    <xf numFmtId="44" fontId="10" fillId="0" borderId="2" xfId="2" applyFont="1" applyBorder="1"/>
    <xf numFmtId="44" fontId="11" fillId="9" borderId="2" xfId="2" applyFont="1" applyFill="1" applyBorder="1"/>
    <xf numFmtId="44" fontId="11" fillId="0" borderId="2" xfId="2" applyFont="1" applyBorder="1"/>
    <xf numFmtId="0" fontId="10" fillId="10" borderId="2" xfId="0" applyFont="1" applyFill="1" applyBorder="1"/>
    <xf numFmtId="0" fontId="10" fillId="13" borderId="2" xfId="0" applyFont="1" applyFill="1" applyBorder="1"/>
    <xf numFmtId="0" fontId="11" fillId="11" borderId="2" xfId="0" applyFont="1" applyFill="1" applyBorder="1"/>
    <xf numFmtId="0" fontId="10" fillId="11" borderId="2" xfId="0" applyFont="1" applyFill="1" applyBorder="1"/>
    <xf numFmtId="8" fontId="10" fillId="11" borderId="2" xfId="0" applyNumberFormat="1" applyFont="1" applyFill="1" applyBorder="1"/>
    <xf numFmtId="0" fontId="10" fillId="12" borderId="2" xfId="0" applyFont="1" applyFill="1" applyBorder="1"/>
    <xf numFmtId="8" fontId="10" fillId="12" borderId="2" xfId="0" applyNumberFormat="1" applyFont="1" applyFill="1" applyBorder="1"/>
    <xf numFmtId="44" fontId="10" fillId="12" borderId="2" xfId="2" applyFont="1" applyFill="1" applyBorder="1"/>
    <xf numFmtId="0" fontId="11" fillId="7" borderId="2" xfId="0" applyFont="1" applyFill="1" applyBorder="1"/>
    <xf numFmtId="0" fontId="10" fillId="7" borderId="2" xfId="0" applyFont="1" applyFill="1" applyBorder="1"/>
    <xf numFmtId="164" fontId="10" fillId="7" borderId="2" xfId="1" applyFont="1" applyFill="1" applyBorder="1"/>
    <xf numFmtId="164" fontId="10" fillId="0" borderId="2" xfId="1" applyFont="1" applyBorder="1"/>
    <xf numFmtId="0" fontId="20" fillId="0" borderId="0" xfId="0" applyFont="1"/>
    <xf numFmtId="17" fontId="10" fillId="0" borderId="0" xfId="0" applyNumberFormat="1" applyFont="1" applyAlignment="1">
      <alignment horizontal="left"/>
    </xf>
    <xf numFmtId="15" fontId="5" fillId="0" borderId="0" xfId="0" applyNumberFormat="1" applyFont="1" applyAlignment="1">
      <alignment horizontal="left"/>
    </xf>
    <xf numFmtId="0" fontId="9" fillId="0" borderId="1" xfId="0" applyFont="1" applyBorder="1"/>
    <xf numFmtId="164" fontId="10" fillId="2" borderId="2" xfId="1" applyFont="1" applyFill="1" applyBorder="1"/>
    <xf numFmtId="0" fontId="17" fillId="0" borderId="2" xfId="0" applyFont="1" applyBorder="1"/>
    <xf numFmtId="0" fontId="10" fillId="0" borderId="1" xfId="0" applyFont="1" applyBorder="1"/>
    <xf numFmtId="0" fontId="10" fillId="3" borderId="3" xfId="0" applyFont="1" applyFill="1" applyBorder="1"/>
    <xf numFmtId="0" fontId="10" fillId="3" borderId="4" xfId="0" applyFont="1" applyFill="1" applyBorder="1"/>
    <xf numFmtId="0" fontId="10" fillId="3" borderId="5" xfId="0" applyFont="1" applyFill="1" applyBorder="1"/>
    <xf numFmtId="0" fontId="10" fillId="3" borderId="6" xfId="0" applyFont="1" applyFill="1" applyBorder="1"/>
    <xf numFmtId="0" fontId="10" fillId="3" borderId="0" xfId="0" applyFont="1" applyFill="1"/>
    <xf numFmtId="0" fontId="10" fillId="3" borderId="7" xfId="0" applyFont="1" applyFill="1" applyBorder="1"/>
    <xf numFmtId="0" fontId="10" fillId="3" borderId="8" xfId="0" applyFont="1" applyFill="1" applyBorder="1"/>
    <xf numFmtId="0" fontId="10" fillId="3" borderId="1" xfId="0" applyFont="1" applyFill="1" applyBorder="1"/>
    <xf numFmtId="0" fontId="10" fillId="3" borderId="9" xfId="0" applyFont="1" applyFill="1" applyBorder="1"/>
    <xf numFmtId="165" fontId="5" fillId="0" borderId="0" xfId="0" quotePrefix="1" applyNumberFormat="1" applyFont="1"/>
    <xf numFmtId="0" fontId="5" fillId="0" borderId="10" xfId="0" applyFont="1" applyBorder="1"/>
    <xf numFmtId="0" fontId="5" fillId="0" borderId="11" xfId="0" applyFont="1" applyBorder="1"/>
    <xf numFmtId="0" fontId="5" fillId="0" borderId="12" xfId="0" applyFont="1" applyBorder="1"/>
    <xf numFmtId="0" fontId="5" fillId="0" borderId="2" xfId="0" applyFont="1" applyBorder="1" applyAlignment="1">
      <alignment horizontal="center"/>
    </xf>
    <xf numFmtId="0" fontId="5" fillId="0" borderId="13" xfId="0" applyFont="1" applyBorder="1"/>
    <xf numFmtId="0" fontId="5" fillId="0" borderId="13" xfId="0" applyFont="1" applyBorder="1" applyAlignment="1">
      <alignment horizontal="center"/>
    </xf>
    <xf numFmtId="15" fontId="5" fillId="0" borderId="13" xfId="0" applyNumberFormat="1" applyFont="1" applyBorder="1" applyAlignment="1">
      <alignment horizontal="left"/>
    </xf>
    <xf numFmtId="0" fontId="7" fillId="0" borderId="10" xfId="0" applyFont="1" applyBorder="1"/>
    <xf numFmtId="166" fontId="5" fillId="0" borderId="11" xfId="0" applyNumberFormat="1" applyFont="1" applyBorder="1"/>
    <xf numFmtId="166" fontId="5" fillId="0" borderId="2" xfId="0" applyNumberFormat="1" applyFont="1" applyBorder="1"/>
    <xf numFmtId="166" fontId="5" fillId="0" borderId="0" xfId="0" applyNumberFormat="1" applyFont="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7" fillId="0" borderId="3" xfId="0" applyFont="1" applyBorder="1"/>
    <xf numFmtId="0" fontId="7" fillId="0" borderId="11" xfId="0" applyFont="1" applyBorder="1"/>
    <xf numFmtId="43" fontId="5" fillId="0" borderId="0" xfId="0" applyNumberFormat="1" applyFont="1"/>
    <xf numFmtId="0" fontId="5" fillId="0" borderId="6" xfId="0" applyFont="1" applyBorder="1" applyAlignment="1">
      <alignment horizontal="left"/>
    </xf>
    <xf numFmtId="0" fontId="24" fillId="0" borderId="0" xfId="0" applyFont="1" applyAlignment="1">
      <alignment horizontal="left" indent="5"/>
    </xf>
    <xf numFmtId="0" fontId="25" fillId="0" borderId="0" xfId="0" applyFont="1"/>
    <xf numFmtId="0" fontId="8" fillId="0" borderId="2" xfId="3" applyFont="1" applyBorder="1" applyAlignment="1">
      <alignment horizontal="center" vertical="center"/>
    </xf>
    <xf numFmtId="0" fontId="7" fillId="15" borderId="2" xfId="0" applyFont="1" applyFill="1" applyBorder="1" applyAlignment="1">
      <alignment horizontal="center"/>
    </xf>
    <xf numFmtId="0" fontId="8" fillId="0" borderId="2" xfId="3" applyFont="1" applyBorder="1" applyAlignment="1">
      <alignment horizontal="left" vertical="center" indent="3"/>
    </xf>
    <xf numFmtId="0" fontId="6" fillId="0" borderId="2" xfId="0" applyFont="1" applyBorder="1" applyAlignment="1">
      <alignment horizontal="center"/>
    </xf>
    <xf numFmtId="0" fontId="6" fillId="0" borderId="2" xfId="0" applyFont="1" applyBorder="1" applyAlignment="1">
      <alignment horizontal="left" vertical="top" wrapText="1"/>
    </xf>
    <xf numFmtId="0" fontId="9" fillId="0" borderId="0" xfId="0" applyFont="1" applyAlignment="1">
      <alignment horizontal="center" vertical="top"/>
    </xf>
    <xf numFmtId="0" fontId="5" fillId="0" borderId="0" xfId="0" applyFont="1" applyAlignment="1">
      <alignment vertical="top"/>
    </xf>
    <xf numFmtId="0" fontId="10" fillId="0" borderId="0" xfId="0" applyFont="1" applyAlignment="1">
      <alignment vertical="top"/>
    </xf>
    <xf numFmtId="0" fontId="12" fillId="0" borderId="2" xfId="0" applyFont="1" applyBorder="1" applyAlignment="1">
      <alignment vertical="top" wrapText="1"/>
    </xf>
    <xf numFmtId="0" fontId="10" fillId="0" borderId="2" xfId="0" applyFont="1" applyBorder="1" applyAlignment="1">
      <alignment vertical="top"/>
    </xf>
    <xf numFmtId="0" fontId="11" fillId="0" borderId="2" xfId="0" applyFont="1" applyBorder="1" applyAlignment="1">
      <alignment vertical="top" wrapText="1"/>
    </xf>
    <xf numFmtId="0" fontId="12" fillId="0" borderId="0" xfId="0" applyFont="1" applyAlignment="1">
      <alignment vertical="top"/>
    </xf>
    <xf numFmtId="0" fontId="9" fillId="2" borderId="2" xfId="0" applyFont="1" applyFill="1" applyBorder="1" applyAlignment="1">
      <alignment vertical="top"/>
    </xf>
    <xf numFmtId="164" fontId="15" fillId="2" borderId="2" xfId="1" applyFont="1" applyFill="1" applyBorder="1" applyAlignment="1">
      <alignment vertical="top"/>
    </xf>
    <xf numFmtId="164" fontId="15" fillId="0" borderId="2" xfId="1" applyFont="1" applyBorder="1" applyAlignment="1">
      <alignment vertical="top" wrapText="1"/>
    </xf>
    <xf numFmtId="0" fontId="10" fillId="0" borderId="2" xfId="0" applyFont="1" applyBorder="1" applyAlignment="1">
      <alignment vertical="top" wrapText="1"/>
    </xf>
    <xf numFmtId="49" fontId="12" fillId="0" borderId="2" xfId="1" applyNumberFormat="1" applyFont="1" applyBorder="1" applyAlignment="1">
      <alignment vertical="top" wrapText="1"/>
    </xf>
    <xf numFmtId="164" fontId="15" fillId="0" borderId="2" xfId="1" applyFont="1" applyFill="1" applyBorder="1" applyAlignment="1">
      <alignment vertical="top" wrapText="1"/>
    </xf>
    <xf numFmtId="0" fontId="17" fillId="0" borderId="2" xfId="0" applyFont="1" applyBorder="1" applyAlignment="1">
      <alignment vertical="top" wrapText="1"/>
    </xf>
    <xf numFmtId="0" fontId="10" fillId="2" borderId="2" xfId="0" applyFont="1" applyFill="1" applyBorder="1" applyAlignment="1">
      <alignment vertical="top"/>
    </xf>
    <xf numFmtId="164" fontId="15" fillId="0" borderId="2" xfId="1" applyFont="1" applyBorder="1" applyAlignment="1">
      <alignment vertical="top"/>
    </xf>
    <xf numFmtId="0" fontId="7" fillId="0" borderId="0" xfId="0" applyFont="1" applyAlignment="1">
      <alignment vertical="top"/>
    </xf>
    <xf numFmtId="0" fontId="18" fillId="0" borderId="0" xfId="0" applyFont="1" applyAlignment="1">
      <alignment vertical="top"/>
    </xf>
    <xf numFmtId="17" fontId="5" fillId="0" borderId="0" xfId="0" applyNumberFormat="1" applyFont="1" applyAlignment="1">
      <alignment horizontal="left" vertical="top"/>
    </xf>
    <xf numFmtId="0" fontId="5" fillId="5" borderId="2" xfId="0" applyFont="1" applyFill="1" applyBorder="1" applyAlignment="1">
      <alignment vertical="top"/>
    </xf>
    <xf numFmtId="0" fontId="5" fillId="6" borderId="2" xfId="0" applyFont="1" applyFill="1" applyBorder="1" applyAlignment="1">
      <alignment vertical="top"/>
    </xf>
    <xf numFmtId="0" fontId="5" fillId="0" borderId="2" xfId="0" applyFont="1" applyBorder="1" applyAlignment="1">
      <alignment vertical="top" wrapText="1"/>
    </xf>
    <xf numFmtId="0" fontId="5" fillId="0" borderId="0" xfId="0" applyFont="1" applyAlignment="1">
      <alignment vertical="top" wrapText="1"/>
    </xf>
    <xf numFmtId="17" fontId="14" fillId="0" borderId="0" xfId="0" applyNumberFormat="1" applyFont="1" applyAlignment="1">
      <alignment vertical="top"/>
    </xf>
    <xf numFmtId="0" fontId="5" fillId="16" borderId="2" xfId="0" applyFont="1" applyFill="1" applyBorder="1" applyAlignment="1">
      <alignment vertical="top" wrapText="1"/>
    </xf>
    <xf numFmtId="0" fontId="10" fillId="0" borderId="0" xfId="0" applyFont="1" applyAlignment="1">
      <alignment vertical="top" wrapText="1"/>
    </xf>
    <xf numFmtId="0" fontId="26" fillId="4" borderId="0" xfId="0" applyFont="1" applyFill="1"/>
    <xf numFmtId="17" fontId="13" fillId="0" borderId="0" xfId="0" applyNumberFormat="1" applyFont="1" applyAlignment="1">
      <alignment horizontal="left"/>
    </xf>
    <xf numFmtId="0" fontId="5" fillId="0" borderId="2" xfId="0" applyFont="1" applyBorder="1" applyAlignment="1">
      <alignment vertical="top"/>
    </xf>
    <xf numFmtId="0" fontId="9" fillId="4" borderId="0" xfId="0" applyFont="1" applyFill="1" applyAlignment="1">
      <alignment vertical="top"/>
    </xf>
    <xf numFmtId="0" fontId="9" fillId="0" borderId="0" xfId="0" applyFont="1" applyAlignment="1">
      <alignment vertical="top"/>
    </xf>
    <xf numFmtId="0" fontId="9" fillId="0" borderId="0" xfId="0" applyFont="1" applyAlignment="1">
      <alignment vertical="top" wrapText="1"/>
    </xf>
    <xf numFmtId="0" fontId="11" fillId="0" borderId="0" xfId="0" applyFont="1" applyAlignment="1">
      <alignment vertical="top"/>
    </xf>
    <xf numFmtId="0" fontId="12" fillId="0" borderId="0" xfId="0" applyFont="1" applyAlignment="1">
      <alignment vertical="top" wrapText="1"/>
    </xf>
    <xf numFmtId="17" fontId="13" fillId="0" borderId="0" xfId="0" applyNumberFormat="1" applyFont="1" applyAlignment="1">
      <alignment horizontal="left" vertical="top"/>
    </xf>
    <xf numFmtId="17" fontId="10" fillId="0" borderId="0" xfId="0" quotePrefix="1" applyNumberFormat="1" applyFont="1" applyAlignment="1">
      <alignment horizontal="left" vertical="top"/>
    </xf>
    <xf numFmtId="17" fontId="5" fillId="0" borderId="0" xfId="0" applyNumberFormat="1" applyFont="1" applyAlignment="1">
      <alignment horizontal="left"/>
    </xf>
    <xf numFmtId="0" fontId="27" fillId="0" borderId="0" xfId="0" applyFont="1" applyAlignment="1">
      <alignment wrapText="1"/>
    </xf>
    <xf numFmtId="0" fontId="11" fillId="0" borderId="2" xfId="0" applyFont="1" applyBorder="1" applyAlignment="1">
      <alignment horizontal="center"/>
    </xf>
    <xf numFmtId="0" fontId="10" fillId="16" borderId="2" xfId="0" applyFont="1" applyFill="1" applyBorder="1"/>
    <xf numFmtId="0" fontId="12" fillId="16" borderId="2" xfId="0" applyFont="1" applyFill="1" applyBorder="1"/>
    <xf numFmtId="167" fontId="5" fillId="0" borderId="0" xfId="4" applyNumberFormat="1" applyFont="1" applyAlignment="1">
      <alignment horizontal="center" vertical="top"/>
    </xf>
    <xf numFmtId="0" fontId="28" fillId="0" borderId="0" xfId="0" applyFont="1" applyAlignment="1">
      <alignment vertical="top"/>
    </xf>
    <xf numFmtId="167" fontId="5" fillId="16" borderId="0" xfId="4" applyNumberFormat="1" applyFont="1" applyFill="1" applyAlignment="1">
      <alignment horizontal="center" vertical="top"/>
    </xf>
    <xf numFmtId="0" fontId="5" fillId="0" borderId="0" xfId="0" applyFont="1" applyAlignment="1">
      <alignment horizontal="center" vertical="top"/>
    </xf>
    <xf numFmtId="167" fontId="5" fillId="0" borderId="0" xfId="4" applyNumberFormat="1" applyFont="1" applyFill="1" applyAlignment="1">
      <alignment horizontal="center" vertical="top"/>
    </xf>
    <xf numFmtId="0" fontId="5" fillId="0" borderId="14" xfId="0" applyFont="1" applyBorder="1" applyAlignment="1">
      <alignment vertical="top"/>
    </xf>
    <xf numFmtId="167" fontId="5" fillId="0" borderId="14" xfId="4" applyNumberFormat="1" applyFont="1" applyBorder="1" applyAlignment="1">
      <alignment horizontal="center" vertical="top"/>
    </xf>
    <xf numFmtId="167" fontId="5" fillId="9" borderId="0" xfId="4" applyNumberFormat="1" applyFont="1" applyFill="1" applyAlignment="1">
      <alignment horizontal="center" vertical="top"/>
    </xf>
    <xf numFmtId="0" fontId="5" fillId="0" borderId="15" xfId="0" applyFont="1" applyBorder="1" applyAlignment="1">
      <alignment vertical="top" wrapText="1"/>
    </xf>
    <xf numFmtId="167" fontId="5" fillId="0" borderId="15" xfId="4" applyNumberFormat="1" applyFont="1" applyBorder="1" applyAlignment="1">
      <alignment horizontal="center" vertical="top"/>
    </xf>
    <xf numFmtId="0" fontId="0" fillId="0" borderId="0" xfId="0" applyAlignment="1">
      <alignment horizontal="left"/>
    </xf>
    <xf numFmtId="0" fontId="29" fillId="0" borderId="0" xfId="0" applyFont="1"/>
    <xf numFmtId="0" fontId="30" fillId="0" borderId="0" xfId="0" applyFont="1" applyAlignment="1">
      <alignment horizontal="left" vertical="top" wrapText="1"/>
    </xf>
    <xf numFmtId="0" fontId="31" fillId="0" borderId="0" xfId="0" applyFont="1" applyAlignment="1">
      <alignment horizontal="left" vertical="top"/>
    </xf>
    <xf numFmtId="0" fontId="31" fillId="0" borderId="0" xfId="0" applyFont="1" applyAlignment="1">
      <alignment horizontal="left" vertical="top" wrapText="1"/>
    </xf>
    <xf numFmtId="0" fontId="31" fillId="0" borderId="0" xfId="0" applyFont="1" applyAlignment="1">
      <alignment horizontal="center" vertical="top" wrapText="1"/>
    </xf>
    <xf numFmtId="0" fontId="5" fillId="0" borderId="0" xfId="0" applyFont="1" applyAlignment="1">
      <alignment horizontal="left"/>
    </xf>
    <xf numFmtId="0" fontId="34" fillId="0" borderId="0" xfId="0" applyFont="1" applyAlignment="1">
      <alignment horizontal="left" vertical="top"/>
    </xf>
    <xf numFmtId="0" fontId="34" fillId="0" borderId="0" xfId="0" applyFont="1" applyAlignment="1">
      <alignment vertical="top"/>
    </xf>
    <xf numFmtId="0" fontId="34" fillId="0" borderId="0" xfId="0" applyFont="1" applyAlignment="1">
      <alignment horizontal="left" vertical="top" wrapText="1"/>
    </xf>
    <xf numFmtId="167" fontId="31" fillId="0" borderId="0" xfId="4" applyNumberFormat="1" applyFont="1" applyAlignment="1">
      <alignment horizontal="center" vertical="top" wrapText="1"/>
    </xf>
    <xf numFmtId="167" fontId="31" fillId="0" borderId="15" xfId="4" applyNumberFormat="1" applyFont="1" applyBorder="1" applyAlignment="1">
      <alignment horizontal="center" vertical="top" wrapText="1"/>
    </xf>
    <xf numFmtId="167" fontId="31" fillId="0" borderId="14" xfId="4" applyNumberFormat="1" applyFont="1" applyBorder="1" applyAlignment="1">
      <alignment horizontal="center" vertical="top" wrapText="1"/>
    </xf>
    <xf numFmtId="167" fontId="31" fillId="18" borderId="0" xfId="4" applyNumberFormat="1" applyFont="1" applyFill="1" applyAlignment="1">
      <alignment horizontal="center" vertical="top" wrapText="1"/>
    </xf>
    <xf numFmtId="167" fontId="35" fillId="0" borderId="0" xfId="4" applyNumberFormat="1" applyFont="1" applyAlignment="1">
      <alignment horizontal="right" vertical="top" wrapText="1"/>
    </xf>
    <xf numFmtId="0" fontId="30" fillId="0" borderId="0" xfId="0" applyFont="1" applyAlignment="1">
      <alignment vertical="top" wrapText="1"/>
    </xf>
    <xf numFmtId="0" fontId="32" fillId="0" borderId="0" xfId="0" applyFont="1" applyAlignment="1">
      <alignment vertical="top" wrapText="1"/>
    </xf>
    <xf numFmtId="0" fontId="31" fillId="0" borderId="0" xfId="0" applyFont="1" applyAlignment="1">
      <alignment vertical="top" wrapText="1"/>
    </xf>
    <xf numFmtId="0" fontId="36" fillId="0" borderId="2" xfId="3" applyFont="1" applyFill="1" applyBorder="1" applyAlignment="1">
      <alignment horizontal="left" indent="3"/>
    </xf>
    <xf numFmtId="0" fontId="37" fillId="0" borderId="2" xfId="0" applyFont="1" applyBorder="1" applyAlignment="1">
      <alignment horizontal="center"/>
    </xf>
    <xf numFmtId="0" fontId="37" fillId="0" borderId="0" xfId="0" applyFont="1" applyAlignment="1">
      <alignment horizontal="center"/>
    </xf>
    <xf numFmtId="0" fontId="36" fillId="0" borderId="2" xfId="3" applyFont="1" applyFill="1" applyBorder="1" applyAlignment="1">
      <alignment horizontal="left" vertical="center" indent="3"/>
    </xf>
    <xf numFmtId="0" fontId="37" fillId="0" borderId="2" xfId="0" applyFont="1" applyBorder="1"/>
    <xf numFmtId="0" fontId="37" fillId="0" borderId="0" xfId="0" applyFont="1"/>
    <xf numFmtId="0" fontId="6" fillId="0" borderId="2" xfId="0" applyFont="1" applyBorder="1" applyAlignment="1">
      <alignment vertical="top"/>
    </xf>
    <xf numFmtId="0" fontId="6" fillId="0" borderId="0" xfId="0" applyFont="1" applyAlignment="1">
      <alignment vertical="top"/>
    </xf>
    <xf numFmtId="0" fontId="6" fillId="0" borderId="2" xfId="0" applyFont="1" applyBorder="1" applyAlignment="1">
      <alignment horizontal="left" vertical="top" indent="5"/>
    </xf>
    <xf numFmtId="0" fontId="5" fillId="19" borderId="13" xfId="0" applyFont="1" applyFill="1" applyBorder="1" applyAlignment="1">
      <alignment horizontal="center"/>
    </xf>
    <xf numFmtId="166" fontId="5" fillId="19" borderId="2" xfId="0" applyNumberFormat="1" applyFont="1" applyFill="1" applyBorder="1"/>
    <xf numFmtId="43" fontId="5" fillId="19" borderId="2" xfId="0" applyNumberFormat="1" applyFont="1" applyFill="1" applyBorder="1"/>
    <xf numFmtId="0" fontId="9" fillId="0" borderId="0" xfId="0" applyFont="1"/>
    <xf numFmtId="164" fontId="10" fillId="19" borderId="0" xfId="0" applyNumberFormat="1" applyFont="1" applyFill="1"/>
    <xf numFmtId="164" fontId="5" fillId="0" borderId="0" xfId="0" applyNumberFormat="1" applyFont="1"/>
    <xf numFmtId="164" fontId="10" fillId="19" borderId="2" xfId="1" applyFont="1" applyFill="1" applyBorder="1"/>
    <xf numFmtId="164" fontId="10" fillId="19" borderId="0" xfId="1" applyFont="1" applyFill="1"/>
    <xf numFmtId="0" fontId="5" fillId="0" borderId="17" xfId="0" applyFont="1" applyBorder="1"/>
    <xf numFmtId="0" fontId="10" fillId="0" borderId="10" xfId="0" applyFont="1" applyBorder="1"/>
    <xf numFmtId="8" fontId="10" fillId="11" borderId="12" xfId="0" applyNumberFormat="1" applyFont="1" applyFill="1" applyBorder="1"/>
    <xf numFmtId="0" fontId="10" fillId="19" borderId="2" xfId="0" applyFont="1" applyFill="1" applyBorder="1"/>
    <xf numFmtId="0" fontId="5" fillId="19" borderId="0" xfId="0" applyFont="1" applyFill="1"/>
    <xf numFmtId="0" fontId="7" fillId="19" borderId="10" xfId="0" applyFont="1" applyFill="1" applyBorder="1"/>
    <xf numFmtId="0" fontId="5" fillId="19" borderId="11" xfId="0" applyFont="1" applyFill="1" applyBorder="1"/>
    <xf numFmtId="166" fontId="5" fillId="19" borderId="11" xfId="0" applyNumberFormat="1" applyFont="1" applyFill="1" applyBorder="1"/>
    <xf numFmtId="0" fontId="7" fillId="19" borderId="3" xfId="0" applyFont="1" applyFill="1" applyBorder="1"/>
    <xf numFmtId="0" fontId="5" fillId="19" borderId="5" xfId="0" applyFont="1" applyFill="1" applyBorder="1"/>
    <xf numFmtId="0" fontId="11" fillId="0" borderId="17" xfId="0" applyFont="1" applyBorder="1" applyAlignment="1">
      <alignment horizontal="center"/>
    </xf>
    <xf numFmtId="0" fontId="11" fillId="0" borderId="10" xfId="0" applyFont="1" applyBorder="1" applyAlignment="1">
      <alignment horizontal="center"/>
    </xf>
    <xf numFmtId="44" fontId="10" fillId="0" borderId="10" xfId="2" applyFont="1" applyBorder="1"/>
    <xf numFmtId="44" fontId="11" fillId="9" borderId="10" xfId="2" applyFont="1" applyFill="1" applyBorder="1"/>
    <xf numFmtId="44" fontId="11" fillId="0" borderId="10" xfId="2" applyFont="1" applyBorder="1"/>
    <xf numFmtId="44" fontId="10" fillId="19" borderId="2" xfId="2" applyFont="1" applyFill="1" applyBorder="1"/>
    <xf numFmtId="168" fontId="10" fillId="21" borderId="2" xfId="0" applyNumberFormat="1" applyFont="1" applyFill="1" applyBorder="1"/>
    <xf numFmtId="0" fontId="38" fillId="0" borderId="0" xfId="0" applyFont="1"/>
    <xf numFmtId="0" fontId="0" fillId="0" borderId="0" xfId="0" applyAlignment="1">
      <alignment horizontal="left" vertical="center"/>
    </xf>
    <xf numFmtId="0" fontId="39" fillId="0" borderId="2" xfId="3" applyFont="1" applyBorder="1" applyAlignment="1">
      <alignment horizontal="left" vertical="top" indent="3"/>
    </xf>
    <xf numFmtId="0" fontId="7" fillId="0" borderId="2"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0" borderId="7" xfId="0" applyFont="1" applyBorder="1" applyAlignment="1">
      <alignment horizontal="left" wrapText="1"/>
    </xf>
    <xf numFmtId="0" fontId="9" fillId="20" borderId="0" xfId="0" applyFont="1" applyFill="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10" fillId="0" borderId="0" xfId="0" applyFont="1" applyAlignment="1">
      <alignment horizontal="center"/>
    </xf>
    <xf numFmtId="0" fontId="10" fillId="0" borderId="0" xfId="0" applyFont="1" applyAlignment="1">
      <alignment horizontal="left" vertical="top" wrapText="1"/>
    </xf>
    <xf numFmtId="0" fontId="9" fillId="8" borderId="0" xfId="0" applyFont="1" applyFill="1" applyAlignment="1">
      <alignment horizontal="center"/>
    </xf>
    <xf numFmtId="0" fontId="10" fillId="17" borderId="0" xfId="0" applyFont="1" applyFill="1" applyAlignment="1">
      <alignment horizontal="left" vertical="top" wrapText="1"/>
    </xf>
    <xf numFmtId="0" fontId="10" fillId="0" borderId="16" xfId="0" applyFont="1" applyBorder="1" applyAlignment="1">
      <alignment horizontal="center"/>
    </xf>
    <xf numFmtId="0" fontId="10" fillId="0" borderId="11" xfId="0" applyFont="1" applyBorder="1" applyAlignment="1">
      <alignment horizontal="center"/>
    </xf>
    <xf numFmtId="0" fontId="9" fillId="20" borderId="1" xfId="0" applyFont="1" applyFill="1" applyBorder="1" applyAlignment="1">
      <alignment horizontal="center"/>
    </xf>
    <xf numFmtId="0" fontId="9" fillId="8" borderId="1" xfId="0" applyFont="1" applyFill="1" applyBorder="1" applyAlignment="1">
      <alignment horizontal="center"/>
    </xf>
    <xf numFmtId="167" fontId="25" fillId="0" borderId="0" xfId="4" applyNumberFormat="1" applyFont="1" applyAlignment="1">
      <alignment horizontal="left" vertical="top" wrapText="1"/>
    </xf>
    <xf numFmtId="0" fontId="30" fillId="0" borderId="0" xfId="0" applyFont="1" applyAlignment="1">
      <alignment horizontal="left" vertical="top" wrapText="1"/>
    </xf>
    <xf numFmtId="0" fontId="32" fillId="0" borderId="0" xfId="0" applyFont="1" applyAlignment="1">
      <alignment horizontal="left" vertical="top" wrapText="1"/>
    </xf>
    <xf numFmtId="0" fontId="34" fillId="0" borderId="0" xfId="0" applyFont="1" applyAlignment="1">
      <alignment horizontal="left" vertical="top" wrapText="1"/>
    </xf>
    <xf numFmtId="0" fontId="31" fillId="0" borderId="0" xfId="0" applyFont="1" applyAlignment="1">
      <alignment horizontal="left" vertical="top" wrapText="1"/>
    </xf>
    <xf numFmtId="0" fontId="9" fillId="4" borderId="0" xfId="0" applyFont="1" applyFill="1" applyAlignment="1">
      <alignment horizontal="center"/>
    </xf>
    <xf numFmtId="0" fontId="7" fillId="0" borderId="0" xfId="0" applyFont="1" applyAlignment="1">
      <alignment horizontal="left" vertical="top" wrapText="1"/>
    </xf>
  </cellXfs>
  <cellStyles count="5">
    <cellStyle name="Comma" xfId="4" builtinId="3"/>
    <cellStyle name="Currency" xfId="1" builtinId="4"/>
    <cellStyle name="Currency 2" xfId="2" xr:uid="{00000000-0005-0000-0000-000001000000}"/>
    <cellStyle name="Hyperlink" xfId="3" builtinId="8"/>
    <cellStyle name="Normal" xfId="0" builtinId="0"/>
  </cellStyles>
  <dxfs count="14">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colors>
    <mruColors>
      <color rgb="FFCCFFCC"/>
      <color rgb="FFD9FFC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rudy Sangster" id="{F664857A-3332-4179-B1B6-3528A7A6DCF6}" userId="S::sangstert@girlguides.ca::b5c17866-a74e-46fe-9315-2d9ded4b11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 dT="2023-02-08T13:23:28.37" personId="{F664857A-3332-4179-B1B6-3528A7A6DCF6}" id="{6AD0C4B4-2113-4E9A-9905-E74CE84CD260}">
    <text>UBs role in this?</text>
  </threadedComment>
</ThreadedComments>
</file>

<file path=xl/threadedComments/threadedComment2.xml><?xml version="1.0" encoding="utf-8"?>
<ThreadedComments xmlns="http://schemas.microsoft.com/office/spreadsheetml/2018/threadedcomments" xmlns:x="http://schemas.openxmlformats.org/spreadsheetml/2006/main">
  <threadedComment ref="A5" dT="2023-02-08T13:31:56.98" personId="{F664857A-3332-4179-B1B6-3528A7A6DCF6}" id="{56E9C9F3-78D9-42B6-94FD-75773D0F3E53}">
    <text>Independent trips wording</text>
  </threadedComment>
  <threadedComment ref="A9" dT="2023-02-08T13:35:07.82" personId="{F664857A-3332-4179-B1B6-3528A7A6DCF6}" id="{149B5F1E-C8C1-4D12-9A58-24D85C1DB20E}">
    <text>Should update this word regarding restricted funds 02600-? Check with Fianance re Areas</text>
  </threadedComment>
  <threadedComment ref="A11" dT="2023-02-08T13:36:01.17" personId="{F664857A-3332-4179-B1B6-3528A7A6DCF6}" id="{CDB15EDA-C332-41C6-94B1-5111DB47DAE3}">
    <text>This can be pulled from UB</text>
  </threadedComment>
  <threadedComment ref="A13" dT="2023-02-08T13:36:37.52" personId="{F664857A-3332-4179-B1B6-3528A7A6DCF6}" id="{34327D88-9251-4052-918C-E4B7060D1DA2}">
    <text>is this stil relevent?</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girlguides.ca/web/MZ/Admin/Forms_Index/MZ/Admin/Forms_Index_Folder/Forms_Index.aspx?WebsiteKey=1675821e-cd57-4fb7-ab69-2f2c75a3b6ef&amp;Safe_Guide_Description_CollectionOrganizerCommon=4" TargetMode="External"/><Relationship Id="rId13" Type="http://schemas.microsoft.com/office/2017/10/relationships/threadedComment" Target="../threadedComments/threadedComment1.xml"/><Relationship Id="rId3" Type="http://schemas.openxmlformats.org/officeDocument/2006/relationships/hyperlink" Target="https://mz.girlguides.ca/web/MZ/Admin/Bylaws_Governance_Policies/MZ/Admin/Bylaws_Governance_Policies.aspx?hkey=84c3e51d-0bbb-4be2-8a7d-94c29957ae67" TargetMode="External"/><Relationship Id="rId7" Type="http://schemas.openxmlformats.org/officeDocument/2006/relationships/hyperlink" Target="https://www.girlguides.ca/web/MZ/Admin/Online_Store_Merchandise/MZ/Admin/Online_Store___Merchandise.aspx?hkey=61cb14a1-df88-426d-af1b-9480fd3a9d9b" TargetMode="External"/><Relationship Id="rId12" Type="http://schemas.openxmlformats.org/officeDocument/2006/relationships/comments" Target="../comments1.xml"/><Relationship Id="rId2" Type="http://schemas.openxmlformats.org/officeDocument/2006/relationships/hyperlink" Target="https://mz.girlguides.ca/web/MZ/Admin/Bylaws_Governance_Policies/MZ/Admin/Bylaws_Governance_Policies.aspx?hkey=84c3e51d-0bbb-4be2-8a7d-94c29957ae67" TargetMode="External"/><Relationship Id="rId1" Type="http://schemas.openxmlformats.org/officeDocument/2006/relationships/hyperlink" Target="https://www.girlguides.ca/WEB/MZ/Communications__publications/Brand_Standards/MZ/Communications/Brand_Standards.aspx" TargetMode="External"/><Relationship Id="rId6" Type="http://schemas.openxmlformats.org/officeDocument/2006/relationships/hyperlink" Target="https://mz.girlguides.ca/web/MZ/Admin/Fundraising/MZ/Admin/Fundraising.aspx?hkey=df1ca138-4763-4bab-ae76-1081319cb1a0" TargetMode="External"/><Relationship Id="rId11" Type="http://schemas.openxmlformats.org/officeDocument/2006/relationships/vmlDrawing" Target="../drawings/vmlDrawing1.vml"/><Relationship Id="rId5" Type="http://schemas.openxmlformats.org/officeDocument/2006/relationships/hyperlink" Target="https://mz.girlguides.ca/web/MZ/Admin/Fundraising/MZ/Admin/Fundraising.aspx?hkey=df1ca138-4763-4bab-ae76-1081319cb1a0" TargetMode="External"/><Relationship Id="rId10" Type="http://schemas.openxmlformats.org/officeDocument/2006/relationships/printerSettings" Target="../printerSettings/printerSettings1.bin"/><Relationship Id="rId4" Type="http://schemas.openxmlformats.org/officeDocument/2006/relationships/hyperlink" Target="https://mz.girlguides.ca/web/MZ/About_Guiding/Guiding_Essentials/MZ/About_Guiding/Guiding_Essentials.aspx?hkey=7914a8b7-db69-4b7a-b6d1-8c96de28f699" TargetMode="External"/><Relationship Id="rId9" Type="http://schemas.openxmlformats.org/officeDocument/2006/relationships/hyperlink" Target="https://mz.girlguides.ca/WEB/MZ/Guider_Resources/Safe_Guide/International_Travel_Over_72_Hours/MZ/Guider_Resources/Safe_Guide_SubPages/International_Travel_72_Hours_or_More.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 Id="rId4" Type="http://schemas.microsoft.com/office/2017/10/relationships/threadedComment" Target="../threadedComments/threadedComment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3"/>
  <sheetViews>
    <sheetView tabSelected="1" showWhiteSpace="0" zoomScale="82" zoomScaleNormal="82" zoomScaleSheetLayoutView="90" workbookViewId="0">
      <pane ySplit="1" topLeftCell="A2" activePane="bottomLeft" state="frozen"/>
      <selection activeCell="A7" sqref="A7"/>
      <selection pane="bottomLeft" activeCell="A5" sqref="A5"/>
    </sheetView>
  </sheetViews>
  <sheetFormatPr defaultColWidth="9.1796875" defaultRowHeight="15.5" x14ac:dyDescent="0.4"/>
  <cols>
    <col min="1" max="1" width="88.7265625" style="1" customWidth="1"/>
    <col min="2" max="2" width="14.453125" style="1" bestFit="1" customWidth="1"/>
    <col min="3" max="16384" width="9.1796875" style="1"/>
  </cols>
  <sheetData>
    <row r="1" spans="1:2" ht="26" x14ac:dyDescent="0.7">
      <c r="A1" s="110" t="s">
        <v>0</v>
      </c>
      <c r="B1" s="2"/>
    </row>
    <row r="2" spans="1:2" ht="20" x14ac:dyDescent="0.55000000000000004">
      <c r="A2" s="82"/>
      <c r="B2" s="2"/>
    </row>
    <row r="3" spans="1:2" ht="100" x14ac:dyDescent="0.4">
      <c r="A3" s="83" t="s">
        <v>1</v>
      </c>
      <c r="B3" s="2"/>
    </row>
    <row r="4" spans="1:2" ht="80" x14ac:dyDescent="0.4">
      <c r="A4" s="83" t="s">
        <v>2</v>
      </c>
      <c r="B4" s="2"/>
    </row>
    <row r="5" spans="1:2" ht="40" x14ac:dyDescent="0.4">
      <c r="A5" s="83" t="s">
        <v>3</v>
      </c>
      <c r="B5" s="2"/>
    </row>
    <row r="6" spans="1:2" x14ac:dyDescent="0.4">
      <c r="A6" s="2"/>
      <c r="B6" s="2"/>
    </row>
    <row r="7" spans="1:2" x14ac:dyDescent="0.4">
      <c r="A7" s="80" t="s">
        <v>4</v>
      </c>
      <c r="B7" s="2"/>
    </row>
    <row r="8" spans="1:2" x14ac:dyDescent="0.4">
      <c r="A8" s="2"/>
      <c r="B8" s="2" t="s">
        <v>5</v>
      </c>
    </row>
    <row r="9" spans="1:2" x14ac:dyDescent="0.4">
      <c r="A9" s="2" t="s">
        <v>6</v>
      </c>
      <c r="B9" s="2" t="s">
        <v>7</v>
      </c>
    </row>
    <row r="10" spans="1:2" x14ac:dyDescent="0.4">
      <c r="A10" s="2" t="s">
        <v>8</v>
      </c>
      <c r="B10" s="2"/>
    </row>
    <row r="11" spans="1:2" x14ac:dyDescent="0.4">
      <c r="A11" s="2" t="s">
        <v>9</v>
      </c>
      <c r="B11" s="2"/>
    </row>
    <row r="12" spans="1:2" x14ac:dyDescent="0.4">
      <c r="A12" s="2" t="s">
        <v>10</v>
      </c>
      <c r="B12" s="2" t="s">
        <v>11</v>
      </c>
    </row>
    <row r="13" spans="1:2" x14ac:dyDescent="0.4">
      <c r="A13" s="2" t="s">
        <v>12</v>
      </c>
      <c r="B13" s="2"/>
    </row>
    <row r="14" spans="1:2" x14ac:dyDescent="0.4">
      <c r="A14" s="2"/>
      <c r="B14" s="2"/>
    </row>
    <row r="15" spans="1:2" x14ac:dyDescent="0.4">
      <c r="A15" s="60" t="s">
        <v>13</v>
      </c>
      <c r="B15" s="2"/>
    </row>
    <row r="16" spans="1:2" s="3" customFormat="1" x14ac:dyDescent="0.4">
      <c r="A16" s="188" t="s">
        <v>14</v>
      </c>
      <c r="B16" s="60"/>
    </row>
    <row r="17" spans="1:2" s="3" customFormat="1" x14ac:dyDescent="0.4">
      <c r="A17" s="79"/>
      <c r="B17" s="60"/>
    </row>
    <row r="18" spans="1:2" x14ac:dyDescent="0.4">
      <c r="A18" s="80" t="s">
        <v>15</v>
      </c>
      <c r="B18" s="2"/>
    </row>
    <row r="19" spans="1:2" x14ac:dyDescent="0.4">
      <c r="A19" s="2" t="s">
        <v>16</v>
      </c>
      <c r="B19" s="2" t="s">
        <v>17</v>
      </c>
    </row>
    <row r="20" spans="1:2" ht="33.75" customHeight="1" x14ac:dyDescent="0.4">
      <c r="A20" s="4" t="s">
        <v>18</v>
      </c>
      <c r="B20" s="2"/>
    </row>
    <row r="21" spans="1:2" x14ac:dyDescent="0.4">
      <c r="A21" s="4" t="s">
        <v>19</v>
      </c>
      <c r="B21" s="2" t="s">
        <v>20</v>
      </c>
    </row>
    <row r="22" spans="1:2" ht="15.75" customHeight="1" x14ac:dyDescent="0.4">
      <c r="A22" s="2" t="s">
        <v>21</v>
      </c>
      <c r="B22" s="2"/>
    </row>
    <row r="23" spans="1:2" x14ac:dyDescent="0.4">
      <c r="A23" s="2"/>
      <c r="B23" s="2"/>
    </row>
    <row r="24" spans="1:2" x14ac:dyDescent="0.4">
      <c r="A24" s="80" t="s">
        <v>22</v>
      </c>
      <c r="B24" s="2"/>
    </row>
    <row r="25" spans="1:2" x14ac:dyDescent="0.4">
      <c r="A25" s="2" t="s">
        <v>23</v>
      </c>
      <c r="B25" s="2"/>
    </row>
    <row r="26" spans="1:2" x14ac:dyDescent="0.4">
      <c r="A26" s="2" t="s">
        <v>24</v>
      </c>
      <c r="B26" s="2" t="s">
        <v>25</v>
      </c>
    </row>
    <row r="27" spans="1:2" x14ac:dyDescent="0.4">
      <c r="A27" s="2" t="s">
        <v>26</v>
      </c>
      <c r="B27" s="2" t="s">
        <v>27</v>
      </c>
    </row>
    <row r="28" spans="1:2" x14ac:dyDescent="0.4">
      <c r="A28" s="2" t="s">
        <v>28</v>
      </c>
      <c r="B28" s="2" t="s">
        <v>29</v>
      </c>
    </row>
    <row r="29" spans="1:2" x14ac:dyDescent="0.4">
      <c r="A29" s="2" t="s">
        <v>30</v>
      </c>
      <c r="B29" s="2" t="s">
        <v>31</v>
      </c>
    </row>
    <row r="30" spans="1:2" x14ac:dyDescent="0.4">
      <c r="A30" s="2" t="s">
        <v>32</v>
      </c>
      <c r="B30" s="2" t="s">
        <v>33</v>
      </c>
    </row>
    <row r="31" spans="1:2" x14ac:dyDescent="0.4">
      <c r="A31" s="2"/>
      <c r="B31" s="2"/>
    </row>
    <row r="32" spans="1:2" x14ac:dyDescent="0.4">
      <c r="A32" s="80" t="s">
        <v>34</v>
      </c>
      <c r="B32" s="2"/>
    </row>
    <row r="33" spans="1:2" x14ac:dyDescent="0.4">
      <c r="A33" s="190" t="s">
        <v>35</v>
      </c>
      <c r="B33" s="2"/>
    </row>
    <row r="34" spans="1:2" x14ac:dyDescent="0.4">
      <c r="A34" s="191"/>
      <c r="B34" s="2"/>
    </row>
    <row r="35" spans="1:2" x14ac:dyDescent="0.4">
      <c r="A35" s="112" t="s">
        <v>36</v>
      </c>
      <c r="B35" s="2" t="s">
        <v>37</v>
      </c>
    </row>
    <row r="36" spans="1:2" x14ac:dyDescent="0.4">
      <c r="A36" s="112" t="s">
        <v>38</v>
      </c>
      <c r="B36" s="2" t="s">
        <v>39</v>
      </c>
    </row>
    <row r="37" spans="1:2" x14ac:dyDescent="0.4">
      <c r="A37" s="112" t="s">
        <v>40</v>
      </c>
      <c r="B37" s="2" t="s">
        <v>41</v>
      </c>
    </row>
    <row r="38" spans="1:2" x14ac:dyDescent="0.4">
      <c r="A38" s="112" t="s">
        <v>42</v>
      </c>
      <c r="B38" s="2" t="s">
        <v>43</v>
      </c>
    </row>
    <row r="39" spans="1:2" x14ac:dyDescent="0.4">
      <c r="A39" s="105" t="s">
        <v>44</v>
      </c>
      <c r="B39" s="2"/>
    </row>
    <row r="40" spans="1:2" x14ac:dyDescent="0.4">
      <c r="A40" s="112"/>
      <c r="B40" s="2"/>
    </row>
    <row r="41" spans="1:2" s="160" customFormat="1" ht="20" x14ac:dyDescent="0.35">
      <c r="A41" s="161" t="s">
        <v>45</v>
      </c>
      <c r="B41" s="159"/>
    </row>
    <row r="42" spans="1:2" s="160" customFormat="1" ht="21" x14ac:dyDescent="0.35">
      <c r="A42" s="189" t="s">
        <v>46</v>
      </c>
      <c r="B42" s="159"/>
    </row>
    <row r="43" spans="1:2" s="155" customFormat="1" ht="21" x14ac:dyDescent="0.5">
      <c r="A43" s="153" t="s">
        <v>47</v>
      </c>
      <c r="B43" s="154"/>
    </row>
    <row r="44" spans="1:2" s="155" customFormat="1" ht="21" x14ac:dyDescent="0.5">
      <c r="A44" s="153" t="s">
        <v>48</v>
      </c>
      <c r="B44" s="154"/>
    </row>
    <row r="45" spans="1:2" s="155" customFormat="1" ht="21" x14ac:dyDescent="0.5">
      <c r="A45" s="153" t="s">
        <v>49</v>
      </c>
      <c r="B45" s="154"/>
    </row>
    <row r="46" spans="1:2" s="155" customFormat="1" ht="21" x14ac:dyDescent="0.5">
      <c r="A46" s="153" t="s">
        <v>50</v>
      </c>
      <c r="B46" s="154"/>
    </row>
    <row r="47" spans="1:2" s="158" customFormat="1" ht="21" x14ac:dyDescent="0.5">
      <c r="A47" s="156" t="s">
        <v>51</v>
      </c>
      <c r="B47" s="157"/>
    </row>
    <row r="48" spans="1:2" s="158" customFormat="1" ht="21" x14ac:dyDescent="0.5">
      <c r="A48" s="156" t="s">
        <v>52</v>
      </c>
      <c r="B48" s="157"/>
    </row>
    <row r="49" spans="1:2" s="158" customFormat="1" ht="21" x14ac:dyDescent="0.5">
      <c r="A49" s="153" t="s">
        <v>53</v>
      </c>
      <c r="B49" s="157"/>
    </row>
    <row r="50" spans="1:2" s="158" customFormat="1" ht="21" x14ac:dyDescent="0.5">
      <c r="A50" s="156" t="s">
        <v>54</v>
      </c>
      <c r="B50" s="157"/>
    </row>
    <row r="51" spans="1:2" x14ac:dyDescent="0.4">
      <c r="A51" s="81"/>
      <c r="B51" s="2"/>
    </row>
    <row r="52" spans="1:2" x14ac:dyDescent="0.4">
      <c r="A52" s="6"/>
    </row>
    <row r="53" spans="1:2" x14ac:dyDescent="0.4">
      <c r="A53" s="120"/>
    </row>
  </sheetData>
  <mergeCells count="1">
    <mergeCell ref="A33:A34"/>
  </mergeCells>
  <phoneticPr fontId="2" type="noConversion"/>
  <hyperlinks>
    <hyperlink ref="A50" r:id="rId1" location="EventMerchGuidelines" display="https://www.girlguides.ca/WEB/MZ/Communications__publications/Brand_Standards/MZ/Communications/Brand_Standards.aspx - EventMerchGuidelines" xr:uid="{00000000-0004-0000-0000-000000000000}"/>
    <hyperlink ref="A47" r:id="rId2" xr:uid="{00000000-0004-0000-0000-000003000000}"/>
    <hyperlink ref="A48" r:id="rId3" xr:uid="{00000000-0004-0000-0000-000004000000}"/>
    <hyperlink ref="A49" r:id="rId4" xr:uid="{00000000-0004-0000-0000-000005000000}"/>
    <hyperlink ref="A45" r:id="rId5" xr:uid="{A6AE0BD2-B299-4465-8E1F-FCF25A8BD812}"/>
    <hyperlink ref="A46" r:id="rId6" xr:uid="{0839B42F-3973-425E-BEDB-53A5D1823293}"/>
    <hyperlink ref="A44" r:id="rId7" xr:uid="{C37A0179-FFEF-4D1A-8223-BD6C30B6313E}"/>
    <hyperlink ref="A43" r:id="rId8" location="Safe_Guide_Description_CollectionOrganizerCommon" xr:uid="{841796A0-011B-4522-8444-512C9B6B5912}"/>
    <hyperlink ref="A42" r:id="rId9" xr:uid="{5FA15037-EEDF-46BC-B61F-4DC544685861}"/>
  </hyperlinks>
  <printOptions horizontalCentered="1"/>
  <pageMargins left="0.74803149606299213" right="0.74803149606299213" top="0.98425196850393704" bottom="0.98425196850393704" header="0.51181102362204722" footer="0.51181102362204722"/>
  <pageSetup scale="62" fitToWidth="0" orientation="portrait" r:id="rId10"/>
  <headerFooter alignWithMargins="0">
    <oddHeader>&amp;R&amp;"Arial,Regular"&amp;10AB-Council.28
Trip Financial Binder</oddHeader>
  </headerFooter>
  <rowBreaks count="3" manualBreakCount="3">
    <brk id="16" max="1" man="1"/>
    <brk id="22" max="1" man="1"/>
    <brk id="31" max="1" man="1"/>
  </rowBreaks>
  <legacy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7EF51-212B-4F95-8E37-88120AE99142}">
  <sheetPr>
    <pageSetUpPr fitToPage="1"/>
  </sheetPr>
  <dimension ref="A1:P25"/>
  <sheetViews>
    <sheetView zoomScaleNormal="100" workbookViewId="0">
      <selection activeCell="B1" sqref="B1"/>
    </sheetView>
  </sheetViews>
  <sheetFormatPr defaultRowHeight="14.5" x14ac:dyDescent="0.35"/>
  <cols>
    <col min="1" max="1" width="12.453125" customWidth="1"/>
    <col min="4" max="4" width="11.26953125" bestFit="1" customWidth="1"/>
    <col min="5" max="5" width="11.453125" customWidth="1"/>
    <col min="6" max="6" width="12.81640625" customWidth="1"/>
    <col min="7" max="7" width="11" customWidth="1"/>
    <col min="8" max="8" width="11.1796875" bestFit="1" customWidth="1"/>
    <col min="9" max="9" width="11.453125" bestFit="1" customWidth="1"/>
    <col min="10" max="10" width="10.1796875" bestFit="1" customWidth="1"/>
    <col min="14" max="14" width="6.7265625" customWidth="1"/>
    <col min="15" max="16" width="9.1796875" hidden="1" customWidth="1"/>
  </cols>
  <sheetData>
    <row r="1" spans="1:16" ht="21" x14ac:dyDescent="0.5">
      <c r="A1" s="136" t="s">
        <v>176</v>
      </c>
    </row>
    <row r="2" spans="1:16" ht="15.5" x14ac:dyDescent="0.4">
      <c r="A2" s="1"/>
      <c r="B2" s="1"/>
      <c r="C2" s="1"/>
      <c r="D2" s="1"/>
      <c r="E2" s="1"/>
      <c r="F2" s="1"/>
      <c r="G2" s="1"/>
      <c r="H2" s="1"/>
      <c r="I2" s="1"/>
      <c r="J2" s="1"/>
      <c r="K2" s="1"/>
      <c r="L2" s="1"/>
    </row>
    <row r="3" spans="1:16" ht="93" customHeight="1" x14ac:dyDescent="0.35">
      <c r="A3" s="210" t="s">
        <v>177</v>
      </c>
      <c r="B3" s="210"/>
      <c r="C3" s="210"/>
      <c r="D3" s="210"/>
      <c r="E3" s="210"/>
      <c r="F3" s="210"/>
      <c r="G3" s="210"/>
      <c r="H3" s="210"/>
      <c r="I3" s="210"/>
      <c r="J3" s="150"/>
      <c r="K3" s="150"/>
      <c r="L3" s="150"/>
      <c r="M3" s="150"/>
      <c r="N3" s="150"/>
      <c r="O3" s="150"/>
      <c r="P3" s="150"/>
    </row>
    <row r="4" spans="1:16" ht="24.75" customHeight="1" x14ac:dyDescent="0.35">
      <c r="A4" s="137"/>
      <c r="B4" s="137"/>
      <c r="C4" s="137"/>
      <c r="D4" s="137"/>
      <c r="E4" s="137"/>
      <c r="F4" s="137"/>
      <c r="G4" s="137"/>
      <c r="H4" s="137"/>
      <c r="I4" s="137"/>
      <c r="J4" s="137"/>
      <c r="K4" s="137"/>
      <c r="L4" s="137"/>
      <c r="M4" s="137"/>
      <c r="N4" s="137"/>
      <c r="O4" s="137"/>
      <c r="P4" s="137"/>
    </row>
    <row r="5" spans="1:16" ht="21" x14ac:dyDescent="0.5">
      <c r="A5" s="136" t="s">
        <v>178</v>
      </c>
    </row>
    <row r="6" spans="1:16" ht="21" x14ac:dyDescent="0.5">
      <c r="A6" s="136"/>
    </row>
    <row r="7" spans="1:16" ht="42.75" customHeight="1" x14ac:dyDescent="0.35">
      <c r="A7" s="210" t="s">
        <v>179</v>
      </c>
      <c r="B7" s="210"/>
      <c r="C7" s="210"/>
      <c r="D7" s="210"/>
      <c r="E7" s="210"/>
      <c r="F7" s="210"/>
      <c r="G7" s="210"/>
      <c r="H7" s="210"/>
      <c r="I7" s="210"/>
      <c r="J7" s="150"/>
      <c r="K7" s="150"/>
      <c r="L7" s="150"/>
      <c r="M7" s="150"/>
      <c r="N7" s="150"/>
      <c r="O7" s="150"/>
      <c r="P7" s="150"/>
    </row>
    <row r="8" spans="1:16" ht="15.5" x14ac:dyDescent="0.4">
      <c r="A8" s="141"/>
      <c r="B8" s="141"/>
      <c r="C8" s="141"/>
      <c r="D8" s="141"/>
      <c r="E8" s="141"/>
      <c r="F8" s="141"/>
      <c r="G8" s="141"/>
      <c r="H8" s="141"/>
      <c r="I8" s="141"/>
      <c r="J8" s="141"/>
      <c r="K8" s="141"/>
      <c r="L8" s="141"/>
      <c r="M8" s="135"/>
      <c r="N8" s="135"/>
      <c r="O8" s="135"/>
      <c r="P8" s="135"/>
    </row>
    <row r="9" spans="1:16" ht="18" customHeight="1" x14ac:dyDescent="0.35">
      <c r="A9" s="211" t="s">
        <v>180</v>
      </c>
      <c r="B9" s="211"/>
      <c r="C9" s="211"/>
      <c r="D9" s="211"/>
      <c r="E9" s="211"/>
      <c r="F9" s="211"/>
      <c r="G9" s="211"/>
      <c r="H9" s="211"/>
      <c r="I9" s="211"/>
      <c r="J9" s="151"/>
      <c r="K9" s="151"/>
      <c r="L9" s="151"/>
      <c r="M9" s="151"/>
      <c r="N9" s="151"/>
      <c r="O9" s="151"/>
      <c r="P9" s="151"/>
    </row>
    <row r="10" spans="1:16" ht="18" customHeight="1" x14ac:dyDescent="0.35">
      <c r="A10" s="211" t="s">
        <v>181</v>
      </c>
      <c r="B10" s="211"/>
      <c r="C10" s="211"/>
      <c r="D10" s="211"/>
      <c r="E10" s="211"/>
      <c r="F10" s="211"/>
      <c r="G10" s="211"/>
      <c r="H10" s="211"/>
      <c r="I10" s="211"/>
      <c r="J10" s="151"/>
      <c r="K10" s="151"/>
      <c r="L10" s="151"/>
      <c r="M10" s="151"/>
      <c r="N10" s="151"/>
      <c r="O10" s="151"/>
      <c r="P10" s="151"/>
    </row>
    <row r="11" spans="1:16" ht="51" customHeight="1" x14ac:dyDescent="0.35">
      <c r="A11" s="213" t="s">
        <v>182</v>
      </c>
      <c r="B11" s="213"/>
      <c r="C11" s="213"/>
      <c r="D11" s="213"/>
      <c r="E11" s="213"/>
      <c r="F11" s="213"/>
      <c r="G11" s="213"/>
      <c r="H11" s="213"/>
      <c r="I11" s="213"/>
      <c r="J11" s="152"/>
      <c r="K11" s="152"/>
      <c r="L11" s="152"/>
      <c r="M11" s="152"/>
      <c r="N11" s="152"/>
      <c r="O11" s="152"/>
      <c r="P11" s="152"/>
    </row>
    <row r="12" spans="1:16" ht="51" customHeight="1" x14ac:dyDescent="0.35">
      <c r="A12" s="139"/>
      <c r="B12" s="139"/>
      <c r="C12" s="139"/>
      <c r="D12" s="139"/>
      <c r="E12" s="139"/>
      <c r="F12" s="139"/>
      <c r="G12" s="139"/>
      <c r="H12" s="139"/>
      <c r="I12" s="139"/>
      <c r="J12" s="139"/>
      <c r="K12" s="139"/>
      <c r="L12" s="139"/>
      <c r="M12" s="139"/>
      <c r="N12" s="139"/>
      <c r="O12" s="139"/>
      <c r="P12" s="139"/>
    </row>
    <row r="13" spans="1:16" ht="37.5" customHeight="1" x14ac:dyDescent="0.35">
      <c r="A13" s="138" t="s">
        <v>183</v>
      </c>
      <c r="B13" s="139"/>
      <c r="C13" s="139"/>
      <c r="F13" s="140" t="s">
        <v>184</v>
      </c>
      <c r="G13" s="140" t="s">
        <v>185</v>
      </c>
      <c r="H13" s="140" t="s">
        <v>186</v>
      </c>
      <c r="I13" s="140" t="s">
        <v>187</v>
      </c>
      <c r="K13" s="139"/>
      <c r="L13" s="139"/>
      <c r="M13" s="139"/>
      <c r="N13" s="139"/>
      <c r="O13" s="139"/>
      <c r="P13" s="139"/>
    </row>
    <row r="14" spans="1:16" ht="16.5" customHeight="1" x14ac:dyDescent="0.35">
      <c r="A14" s="143" t="s">
        <v>188</v>
      </c>
      <c r="B14" s="143"/>
      <c r="C14" s="139"/>
      <c r="F14" s="145">
        <v>300</v>
      </c>
      <c r="G14" s="145">
        <v>200</v>
      </c>
      <c r="H14" s="145">
        <v>100</v>
      </c>
      <c r="I14" s="145">
        <f>SUM(F14:H14)</f>
        <v>600</v>
      </c>
      <c r="K14" s="139"/>
      <c r="L14" s="139"/>
      <c r="M14" s="139"/>
      <c r="N14" s="139"/>
      <c r="O14" s="139"/>
      <c r="P14" s="139"/>
    </row>
    <row r="15" spans="1:16" ht="16.5" customHeight="1" x14ac:dyDescent="0.35">
      <c r="A15" s="142" t="s">
        <v>189</v>
      </c>
      <c r="B15" s="142"/>
      <c r="C15" s="139"/>
      <c r="F15" s="145">
        <v>200</v>
      </c>
      <c r="G15" s="145">
        <v>200</v>
      </c>
      <c r="H15" s="145">
        <v>100</v>
      </c>
      <c r="I15" s="145">
        <f>SUM(F15:H15)</f>
        <v>500</v>
      </c>
      <c r="K15" s="139"/>
      <c r="L15" s="139"/>
      <c r="M15" s="139"/>
      <c r="N15" s="139"/>
      <c r="O15" s="139"/>
      <c r="P15" s="139"/>
    </row>
    <row r="16" spans="1:16" ht="16.5" customHeight="1" thickBot="1" x14ac:dyDescent="0.4">
      <c r="A16" s="142"/>
      <c r="B16" s="142"/>
      <c r="C16" s="139"/>
      <c r="F16" s="147">
        <f>SUM(F14:F15)</f>
        <v>500</v>
      </c>
      <c r="G16" s="147">
        <f t="shared" ref="G16:H16" si="0">SUM(G14:G15)</f>
        <v>400</v>
      </c>
      <c r="H16" s="147">
        <f t="shared" si="0"/>
        <v>200</v>
      </c>
      <c r="I16" s="147">
        <f>SUM(F16:H16)</f>
        <v>1100</v>
      </c>
      <c r="K16" s="139"/>
      <c r="L16" s="139"/>
      <c r="M16" s="139"/>
      <c r="N16" s="139"/>
      <c r="O16" s="139"/>
      <c r="P16" s="139"/>
    </row>
    <row r="17" spans="1:16" ht="16.5" customHeight="1" x14ac:dyDescent="0.35">
      <c r="A17" s="142"/>
      <c r="B17" s="142"/>
      <c r="C17" s="139"/>
      <c r="F17" s="145"/>
      <c r="G17" s="145"/>
      <c r="H17" s="145"/>
      <c r="I17" s="145"/>
      <c r="K17" s="139"/>
      <c r="L17" s="139"/>
      <c r="M17" s="139"/>
      <c r="N17" s="139"/>
      <c r="O17" s="139"/>
      <c r="P17" s="139"/>
    </row>
    <row r="18" spans="1:16" ht="16.5" customHeight="1" x14ac:dyDescent="0.35">
      <c r="A18" s="212" t="s">
        <v>190</v>
      </c>
      <c r="B18" s="212"/>
      <c r="C18" s="212"/>
      <c r="F18" s="145">
        <v>-150</v>
      </c>
      <c r="G18" s="145">
        <v>-150</v>
      </c>
      <c r="H18" s="145">
        <v>-150</v>
      </c>
      <c r="I18" s="145">
        <f>SUM(F18:H18)</f>
        <v>-450</v>
      </c>
      <c r="K18" s="139"/>
      <c r="L18" s="139"/>
      <c r="M18" s="139"/>
      <c r="N18" s="139"/>
      <c r="O18" s="139"/>
      <c r="P18" s="139"/>
    </row>
    <row r="19" spans="1:16" ht="16.5" customHeight="1" x14ac:dyDescent="0.35">
      <c r="A19" s="212"/>
      <c r="B19" s="212"/>
      <c r="C19" s="212"/>
      <c r="F19" s="145"/>
      <c r="G19" s="145"/>
      <c r="H19" s="145"/>
      <c r="I19" s="145"/>
      <c r="K19" s="139"/>
      <c r="L19" s="139"/>
      <c r="M19" s="139"/>
      <c r="N19" s="139"/>
      <c r="O19" s="139"/>
      <c r="P19" s="139"/>
    </row>
    <row r="20" spans="1:16" ht="16.5" customHeight="1" x14ac:dyDescent="0.35">
      <c r="A20" s="144"/>
      <c r="B20" s="144"/>
      <c r="C20" s="144"/>
      <c r="D20" s="139"/>
      <c r="E20" s="139"/>
      <c r="F20" s="145"/>
      <c r="G20" s="145"/>
      <c r="H20" s="149" t="s">
        <v>191</v>
      </c>
      <c r="I20" s="145"/>
      <c r="K20" s="139"/>
      <c r="L20" s="139"/>
      <c r="M20" s="139"/>
      <c r="N20" s="139"/>
      <c r="O20" s="139"/>
      <c r="P20" s="139"/>
    </row>
    <row r="21" spans="1:16" ht="16.5" customHeight="1" x14ac:dyDescent="0.35">
      <c r="A21" s="142" t="s">
        <v>192</v>
      </c>
      <c r="B21" s="144"/>
      <c r="C21" s="144"/>
      <c r="D21" s="139"/>
      <c r="E21" s="139"/>
      <c r="F21" s="145">
        <f>-F14-F18</f>
        <v>-150</v>
      </c>
      <c r="G21" s="145">
        <f t="shared" ref="G21" si="1">-G14-G18</f>
        <v>-50</v>
      </c>
      <c r="H21" s="148">
        <v>0</v>
      </c>
      <c r="I21" s="145">
        <f>SUM(F21:H21)</f>
        <v>-200</v>
      </c>
      <c r="K21" s="139"/>
      <c r="L21" s="139"/>
      <c r="M21" s="139"/>
      <c r="N21" s="139"/>
      <c r="O21" s="139"/>
      <c r="P21" s="139"/>
    </row>
    <row r="22" spans="1:16" ht="16.5" customHeight="1" thickBot="1" x14ac:dyDescent="0.4">
      <c r="A22" s="142" t="s">
        <v>193</v>
      </c>
      <c r="B22" s="144"/>
      <c r="C22" s="144"/>
      <c r="D22" s="139"/>
      <c r="E22" s="139"/>
      <c r="F22" s="146">
        <f>F16+F18+F21</f>
        <v>200</v>
      </c>
      <c r="G22" s="146">
        <f t="shared" ref="G22:H22" si="2">G16+G18+G21</f>
        <v>200</v>
      </c>
      <c r="H22" s="146">
        <f t="shared" si="2"/>
        <v>50</v>
      </c>
      <c r="I22" s="146">
        <f>SUM(F22:H22)</f>
        <v>450</v>
      </c>
      <c r="K22" s="139"/>
      <c r="L22" s="139"/>
      <c r="M22" s="139"/>
      <c r="N22" s="139"/>
      <c r="O22" s="139"/>
      <c r="P22" s="139"/>
    </row>
    <row r="23" spans="1:16" ht="16.5" customHeight="1" thickTop="1" x14ac:dyDescent="0.35">
      <c r="A23" s="139"/>
      <c r="B23" s="139"/>
      <c r="C23" s="139"/>
      <c r="D23" s="139"/>
      <c r="E23" s="139"/>
      <c r="F23" s="139"/>
      <c r="G23" s="139"/>
      <c r="H23" s="139"/>
      <c r="I23" s="139"/>
      <c r="J23" s="139"/>
      <c r="K23" s="139"/>
      <c r="L23" s="139"/>
      <c r="M23" s="139"/>
      <c r="N23" s="139"/>
      <c r="O23" s="139"/>
      <c r="P23" s="139"/>
    </row>
    <row r="24" spans="1:16" ht="34.5" customHeight="1" x14ac:dyDescent="0.4">
      <c r="A24" s="209" t="s">
        <v>194</v>
      </c>
      <c r="B24" s="209"/>
      <c r="C24" s="209"/>
      <c r="D24" s="209"/>
      <c r="E24" s="209"/>
      <c r="F24" s="209"/>
      <c r="G24" s="209"/>
      <c r="H24" s="209"/>
      <c r="I24" s="209"/>
      <c r="J24" s="1"/>
      <c r="K24" s="1"/>
      <c r="L24" s="1"/>
    </row>
    <row r="25" spans="1:16" ht="38.25" customHeight="1" x14ac:dyDescent="0.35">
      <c r="A25" s="209" t="s">
        <v>195</v>
      </c>
      <c r="B25" s="209"/>
      <c r="C25" s="209"/>
      <c r="D25" s="209"/>
      <c r="E25" s="209"/>
      <c r="F25" s="209"/>
      <c r="G25" s="209"/>
      <c r="H25" s="209"/>
      <c r="I25" s="209"/>
    </row>
  </sheetData>
  <mergeCells count="8">
    <mergeCell ref="A24:I24"/>
    <mergeCell ref="A25:I25"/>
    <mergeCell ref="A3:I3"/>
    <mergeCell ref="A7:I7"/>
    <mergeCell ref="A9:I9"/>
    <mergeCell ref="A10:I10"/>
    <mergeCell ref="A18:C19"/>
    <mergeCell ref="A11:I11"/>
  </mergeCells>
  <pageMargins left="0.70866141732283472" right="0.70866141732283472" top="0.74803149606299213" bottom="0.74803149606299213" header="0.31496062992125984" footer="0.31496062992125984"/>
  <pageSetup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35"/>
  <sheetViews>
    <sheetView workbookViewId="0">
      <selection activeCell="A3" sqref="A3:E3"/>
    </sheetView>
  </sheetViews>
  <sheetFormatPr defaultColWidth="9.1796875" defaultRowHeight="15.5" x14ac:dyDescent="0.4"/>
  <cols>
    <col min="1" max="1" width="39" style="1" customWidth="1"/>
    <col min="2" max="2" width="16.54296875" style="1" customWidth="1"/>
    <col min="3" max="3" width="17.54296875" style="1" customWidth="1"/>
    <col min="4" max="4" width="17.1796875" style="1" customWidth="1"/>
    <col min="5" max="5" width="16.54296875" style="1" customWidth="1"/>
    <col min="6" max="16384" width="9.1796875" style="1"/>
  </cols>
  <sheetData>
    <row r="1" spans="1:5" ht="17" x14ac:dyDescent="0.45">
      <c r="A1" s="8" t="s">
        <v>196</v>
      </c>
    </row>
    <row r="2" spans="1:5" ht="8.25" customHeight="1" x14ac:dyDescent="0.45">
      <c r="A2" s="8"/>
    </row>
    <row r="3" spans="1:5" s="165" customFormat="1" ht="17" x14ac:dyDescent="0.45">
      <c r="A3" s="196" t="s">
        <v>197</v>
      </c>
      <c r="B3" s="196"/>
      <c r="C3" s="196"/>
      <c r="D3" s="196"/>
      <c r="E3" s="196"/>
    </row>
    <row r="4" spans="1:5" ht="17" x14ac:dyDescent="0.45">
      <c r="A4" s="8"/>
      <c r="B4" s="8"/>
      <c r="C4" s="8"/>
      <c r="D4" s="8"/>
      <c r="E4" s="8"/>
    </row>
    <row r="5" spans="1:5" ht="17" x14ac:dyDescent="0.45">
      <c r="A5" s="17" t="s">
        <v>198</v>
      </c>
      <c r="B5" s="17" t="s">
        <v>149</v>
      </c>
      <c r="C5" s="17" t="s">
        <v>150</v>
      </c>
      <c r="D5" s="17" t="s">
        <v>199</v>
      </c>
      <c r="E5" s="17" t="s">
        <v>152</v>
      </c>
    </row>
    <row r="6" spans="1:5" ht="17" x14ac:dyDescent="0.45">
      <c r="A6" s="13" t="s">
        <v>200</v>
      </c>
      <c r="B6" s="18">
        <v>325.93</v>
      </c>
      <c r="C6" s="19">
        <v>101.4</v>
      </c>
      <c r="D6" s="19">
        <v>0</v>
      </c>
      <c r="E6" s="19">
        <v>325.93</v>
      </c>
    </row>
    <row r="7" spans="1:5" ht="17" x14ac:dyDescent="0.45">
      <c r="A7" s="13" t="s">
        <v>201</v>
      </c>
      <c r="B7" s="18">
        <v>215.5</v>
      </c>
      <c r="C7" s="19">
        <v>0</v>
      </c>
      <c r="D7" s="19">
        <v>0</v>
      </c>
      <c r="E7" s="19">
        <v>116.51</v>
      </c>
    </row>
    <row r="8" spans="1:5" ht="17" x14ac:dyDescent="0.45">
      <c r="A8" s="13" t="s">
        <v>72</v>
      </c>
      <c r="B8" s="18">
        <v>0</v>
      </c>
      <c r="C8" s="19">
        <v>0</v>
      </c>
      <c r="D8" s="19">
        <v>0</v>
      </c>
      <c r="E8" s="19">
        <v>250</v>
      </c>
    </row>
    <row r="9" spans="1:5" ht="17" x14ac:dyDescent="0.45">
      <c r="A9" s="13" t="s">
        <v>202</v>
      </c>
      <c r="B9" s="20">
        <v>125</v>
      </c>
      <c r="C9" s="20">
        <v>200</v>
      </c>
      <c r="D9" s="20">
        <v>125</v>
      </c>
      <c r="E9" s="20">
        <v>125</v>
      </c>
    </row>
    <row r="10" spans="1:5" ht="17" x14ac:dyDescent="0.45">
      <c r="A10" s="13" t="s">
        <v>203</v>
      </c>
      <c r="B10" s="18">
        <v>0</v>
      </c>
      <c r="C10" s="19">
        <v>0</v>
      </c>
      <c r="D10" s="19">
        <v>0</v>
      </c>
      <c r="E10" s="19">
        <v>220.55</v>
      </c>
    </row>
    <row r="11" spans="1:5" ht="17" x14ac:dyDescent="0.45">
      <c r="A11" s="21" t="s">
        <v>204</v>
      </c>
      <c r="B11" s="18">
        <v>264</v>
      </c>
      <c r="C11" s="19">
        <v>264</v>
      </c>
      <c r="D11" s="19">
        <v>264</v>
      </c>
      <c r="E11" s="19">
        <v>132</v>
      </c>
    </row>
    <row r="12" spans="1:5" ht="17" x14ac:dyDescent="0.45">
      <c r="A12" s="13" t="s">
        <v>205</v>
      </c>
      <c r="B12" s="18">
        <v>77.099999999999994</v>
      </c>
      <c r="C12" s="19">
        <v>77.099999999999994</v>
      </c>
      <c r="D12" s="19">
        <v>77.099999999999994</v>
      </c>
      <c r="E12" s="19">
        <v>25.7</v>
      </c>
    </row>
    <row r="13" spans="1:5" ht="17" x14ac:dyDescent="0.45">
      <c r="A13" s="13" t="s">
        <v>206</v>
      </c>
      <c r="B13" s="18">
        <v>112.64</v>
      </c>
      <c r="C13" s="19">
        <v>130.56</v>
      </c>
      <c r="D13" s="19">
        <v>0</v>
      </c>
      <c r="E13" s="19">
        <v>232.96</v>
      </c>
    </row>
    <row r="14" spans="1:5" ht="17" x14ac:dyDescent="0.45">
      <c r="A14" s="13"/>
      <c r="B14" s="18"/>
      <c r="C14" s="19"/>
      <c r="D14" s="19"/>
      <c r="E14" s="19"/>
    </row>
    <row r="15" spans="1:5" ht="17" x14ac:dyDescent="0.45">
      <c r="A15" s="13" t="s">
        <v>207</v>
      </c>
      <c r="B15" s="20" t="s">
        <v>82</v>
      </c>
      <c r="C15" s="20">
        <v>0</v>
      </c>
      <c r="D15" s="20">
        <v>233.9</v>
      </c>
      <c r="E15" s="20">
        <v>0</v>
      </c>
    </row>
    <row r="16" spans="1:5" ht="17" x14ac:dyDescent="0.45">
      <c r="A16" s="17" t="s">
        <v>208</v>
      </c>
      <c r="B16" s="22">
        <f>SUM(B6:B15)</f>
        <v>1120.17</v>
      </c>
      <c r="C16" s="22">
        <f>SUM(C6:C15)</f>
        <v>773.06</v>
      </c>
      <c r="D16" s="22">
        <f>SUM(D6:D15)</f>
        <v>700</v>
      </c>
      <c r="E16" s="22">
        <f>SUM(E6:E15)</f>
        <v>1428.65</v>
      </c>
    </row>
    <row r="17" spans="1:5" ht="17" x14ac:dyDescent="0.45">
      <c r="A17" s="13"/>
      <c r="B17" s="18"/>
      <c r="C17" s="19"/>
      <c r="D17" s="19"/>
      <c r="E17" s="19"/>
    </row>
    <row r="18" spans="1:5" ht="17" x14ac:dyDescent="0.45">
      <c r="A18" s="13" t="s">
        <v>209</v>
      </c>
      <c r="B18" s="18">
        <v>46.47</v>
      </c>
      <c r="C18" s="19">
        <v>353.46</v>
      </c>
      <c r="D18" s="19">
        <v>46.47</v>
      </c>
      <c r="E18" s="19">
        <v>0</v>
      </c>
    </row>
    <row r="19" spans="1:5" ht="17" x14ac:dyDescent="0.45">
      <c r="A19" s="13" t="s">
        <v>210</v>
      </c>
      <c r="B19" s="18">
        <v>50.7</v>
      </c>
      <c r="C19" s="19">
        <f>25.35*3</f>
        <v>76.050000000000011</v>
      </c>
      <c r="D19" s="19">
        <v>0</v>
      </c>
      <c r="E19" s="19">
        <v>253.5</v>
      </c>
    </row>
    <row r="20" spans="1:5" ht="17" x14ac:dyDescent="0.45">
      <c r="A20" s="13" t="s">
        <v>211</v>
      </c>
      <c r="B20" s="18">
        <v>165.28</v>
      </c>
      <c r="C20" s="19">
        <v>0</v>
      </c>
      <c r="D20" s="19">
        <v>82.64</v>
      </c>
      <c r="E20" s="19">
        <v>165.28</v>
      </c>
    </row>
    <row r="21" spans="1:5" ht="17" x14ac:dyDescent="0.45">
      <c r="A21" s="13" t="s">
        <v>72</v>
      </c>
      <c r="B21" s="18"/>
      <c r="C21" s="19"/>
      <c r="D21" s="19"/>
      <c r="E21" s="19"/>
    </row>
    <row r="22" spans="1:5" ht="17" x14ac:dyDescent="0.45">
      <c r="A22" s="13" t="s">
        <v>207</v>
      </c>
      <c r="B22" s="20">
        <v>75</v>
      </c>
      <c r="C22" s="20">
        <v>50</v>
      </c>
      <c r="D22" s="20">
        <v>370.89</v>
      </c>
      <c r="E22" s="20">
        <v>75</v>
      </c>
    </row>
    <row r="23" spans="1:5" ht="17" x14ac:dyDescent="0.45">
      <c r="A23" s="17" t="s">
        <v>212</v>
      </c>
      <c r="B23" s="22">
        <f>SUM(B16:B22)</f>
        <v>1457.6200000000001</v>
      </c>
      <c r="C23" s="22">
        <f>SUM(C16:C22)</f>
        <v>1252.57</v>
      </c>
      <c r="D23" s="22">
        <f>SUM(D16:D22)</f>
        <v>1200</v>
      </c>
      <c r="E23" s="22">
        <f>SUM(E16:E22)</f>
        <v>1922.43</v>
      </c>
    </row>
    <row r="24" spans="1:5" ht="17" x14ac:dyDescent="0.45">
      <c r="A24" s="13"/>
      <c r="B24" s="18"/>
      <c r="C24" s="19"/>
      <c r="D24" s="19"/>
      <c r="E24" s="19"/>
    </row>
    <row r="25" spans="1:5" ht="17" x14ac:dyDescent="0.45">
      <c r="A25" s="21" t="s">
        <v>213</v>
      </c>
      <c r="B25" s="18" t="s">
        <v>82</v>
      </c>
      <c r="C25" s="19">
        <v>100</v>
      </c>
      <c r="D25" s="19">
        <v>40</v>
      </c>
      <c r="E25" s="19">
        <v>126</v>
      </c>
    </row>
    <row r="26" spans="1:5" ht="17" x14ac:dyDescent="0.45">
      <c r="A26" s="13" t="s">
        <v>214</v>
      </c>
      <c r="B26" s="18"/>
      <c r="C26" s="19"/>
      <c r="D26" s="19">
        <v>80</v>
      </c>
      <c r="E26" s="19"/>
    </row>
    <row r="27" spans="1:5" ht="17" x14ac:dyDescent="0.45">
      <c r="A27" s="13" t="s">
        <v>215</v>
      </c>
      <c r="B27" s="18"/>
      <c r="C27" s="19"/>
      <c r="D27" s="19"/>
      <c r="E27" s="19"/>
    </row>
    <row r="28" spans="1:5" ht="17" x14ac:dyDescent="0.45">
      <c r="A28" s="13" t="s">
        <v>207</v>
      </c>
      <c r="B28" s="20">
        <v>150</v>
      </c>
      <c r="C28" s="20">
        <v>300</v>
      </c>
      <c r="D28" s="20">
        <v>40</v>
      </c>
      <c r="E28" s="20"/>
    </row>
    <row r="29" spans="1:5" ht="17" x14ac:dyDescent="0.45">
      <c r="A29" s="17" t="s">
        <v>216</v>
      </c>
      <c r="B29" s="22">
        <f>SUM(B23:B28)</f>
        <v>1607.6200000000001</v>
      </c>
      <c r="C29" s="22">
        <f>SUM(C23:C28)</f>
        <v>1652.57</v>
      </c>
      <c r="D29" s="22">
        <f>SUM(D23:D28)</f>
        <v>1360</v>
      </c>
      <c r="E29" s="22">
        <f>SUM(E23:E28)</f>
        <v>2048.4300000000003</v>
      </c>
    </row>
    <row r="30" spans="1:5" ht="17" x14ac:dyDescent="0.45">
      <c r="A30" s="13"/>
      <c r="B30" s="18"/>
      <c r="C30" s="19"/>
      <c r="D30" s="19"/>
      <c r="E30" s="19"/>
    </row>
    <row r="31" spans="1:5" ht="17" x14ac:dyDescent="0.45">
      <c r="A31" s="13" t="s">
        <v>217</v>
      </c>
      <c r="B31" s="18">
        <v>640</v>
      </c>
      <c r="C31" s="19">
        <v>0</v>
      </c>
      <c r="D31" s="19">
        <v>640</v>
      </c>
      <c r="E31" s="19">
        <v>0</v>
      </c>
    </row>
    <row r="32" spans="1:5" ht="17" x14ac:dyDescent="0.45">
      <c r="A32" s="13" t="s">
        <v>72</v>
      </c>
      <c r="B32" s="19"/>
      <c r="C32" s="19"/>
      <c r="D32" s="19"/>
      <c r="E32" s="19"/>
    </row>
    <row r="33" spans="1:5" ht="17" x14ac:dyDescent="0.45">
      <c r="A33" s="13" t="s">
        <v>207</v>
      </c>
      <c r="B33" s="20"/>
      <c r="C33" s="20">
        <v>397.45</v>
      </c>
      <c r="D33" s="20"/>
      <c r="E33" s="20">
        <v>75</v>
      </c>
    </row>
    <row r="34" spans="1:5" ht="17" x14ac:dyDescent="0.45">
      <c r="A34" s="17" t="s">
        <v>218</v>
      </c>
      <c r="B34" s="23">
        <f>SUM(B29:B33)</f>
        <v>2247.62</v>
      </c>
      <c r="C34" s="23">
        <f>SUM(C29:C33)</f>
        <v>2050.02</v>
      </c>
      <c r="D34" s="22">
        <f>SUM(D29:D33)</f>
        <v>2000</v>
      </c>
      <c r="E34" s="23">
        <f>SUM(E29:E33)</f>
        <v>2123.4300000000003</v>
      </c>
    </row>
    <row r="35" spans="1:5" ht="17" x14ac:dyDescent="0.45">
      <c r="A35" s="8"/>
      <c r="B35" s="8"/>
      <c r="C35" s="8"/>
      <c r="D35" s="8"/>
      <c r="E35" s="8"/>
    </row>
  </sheetData>
  <mergeCells count="1">
    <mergeCell ref="A3:E3"/>
  </mergeCells>
  <pageMargins left="0.70866141732283472" right="0.70866141732283472" top="0.74803149606299213" bottom="0.74803149606299213" header="0.31496062992125984" footer="0.31496062992125984"/>
  <pageSetup scale="84" orientation="portrait" r:id="rId1"/>
  <headerFooter>
    <oddHeader>&amp;R&amp;"Arial,Regular"&amp;10NS Councial Trip XXXX
Trip Financial Binder
Fundraiser &amp; Deposit Tracker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D4934-0F8E-4F4F-8C7E-04C1BCD1477A}">
  <sheetPr>
    <pageSetUpPr fitToPage="1"/>
  </sheetPr>
  <dimension ref="A1:K34"/>
  <sheetViews>
    <sheetView workbookViewId="0">
      <selection sqref="A1:K1"/>
    </sheetView>
  </sheetViews>
  <sheetFormatPr defaultColWidth="9.1796875" defaultRowHeight="15.5" x14ac:dyDescent="0.4"/>
  <cols>
    <col min="1" max="1" width="39" style="1" customWidth="1"/>
    <col min="2" max="2" width="16.54296875" style="1" customWidth="1"/>
    <col min="3" max="3" width="17.54296875" style="1" customWidth="1"/>
    <col min="4" max="4" width="17.1796875" style="1" customWidth="1"/>
    <col min="5" max="11" width="16.81640625" style="1" customWidth="1"/>
    <col min="12" max="16384" width="9.1796875" style="1"/>
  </cols>
  <sheetData>
    <row r="1" spans="1:11" s="165" customFormat="1" ht="17" x14ac:dyDescent="0.45">
      <c r="A1" s="203" t="s">
        <v>197</v>
      </c>
      <c r="B1" s="203"/>
      <c r="C1" s="203"/>
      <c r="D1" s="203"/>
      <c r="E1" s="203"/>
      <c r="F1" s="203"/>
      <c r="G1" s="203"/>
      <c r="H1" s="203"/>
      <c r="I1" s="203"/>
      <c r="J1" s="203"/>
      <c r="K1" s="203"/>
    </row>
    <row r="2" spans="1:11" ht="17" x14ac:dyDescent="0.45">
      <c r="A2" s="8"/>
      <c r="B2" s="8"/>
      <c r="C2" s="8"/>
      <c r="D2" s="8"/>
      <c r="E2" s="8"/>
    </row>
    <row r="3" spans="1:11" ht="17" x14ac:dyDescent="0.45">
      <c r="A3" s="17" t="s">
        <v>198</v>
      </c>
      <c r="B3" s="122" t="s">
        <v>219</v>
      </c>
      <c r="C3" s="122" t="s">
        <v>220</v>
      </c>
      <c r="D3" s="122" t="s">
        <v>221</v>
      </c>
      <c r="E3" s="122" t="s">
        <v>222</v>
      </c>
      <c r="F3" s="122" t="s">
        <v>223</v>
      </c>
      <c r="G3" s="122" t="s">
        <v>224</v>
      </c>
      <c r="H3" s="122" t="s">
        <v>225</v>
      </c>
      <c r="I3" s="122" t="s">
        <v>226</v>
      </c>
      <c r="J3" s="122" t="s">
        <v>227</v>
      </c>
      <c r="K3" s="122" t="s">
        <v>228</v>
      </c>
    </row>
    <row r="4" spans="1:11" ht="17" x14ac:dyDescent="0.45">
      <c r="A4" s="123"/>
      <c r="B4" s="18"/>
      <c r="C4" s="19"/>
      <c r="D4" s="19"/>
      <c r="E4" s="19"/>
      <c r="F4" s="19"/>
      <c r="G4" s="19"/>
      <c r="H4" s="19"/>
      <c r="I4" s="19"/>
      <c r="J4" s="19"/>
      <c r="K4" s="19"/>
    </row>
    <row r="5" spans="1:11" ht="17" x14ac:dyDescent="0.45">
      <c r="A5" s="123"/>
      <c r="B5" s="18"/>
      <c r="C5" s="19"/>
      <c r="D5" s="19"/>
      <c r="E5" s="19"/>
      <c r="F5" s="19"/>
      <c r="G5" s="19"/>
      <c r="H5" s="19"/>
      <c r="I5" s="19"/>
      <c r="J5" s="19"/>
      <c r="K5" s="19"/>
    </row>
    <row r="6" spans="1:11" ht="17" x14ac:dyDescent="0.45">
      <c r="A6" s="123"/>
      <c r="B6" s="18"/>
      <c r="C6" s="19"/>
      <c r="D6" s="19"/>
      <c r="E6" s="19"/>
      <c r="F6" s="19"/>
      <c r="G6" s="19"/>
      <c r="H6" s="19"/>
      <c r="I6" s="19"/>
      <c r="J6" s="19"/>
      <c r="K6" s="19"/>
    </row>
    <row r="7" spans="1:11" ht="17" x14ac:dyDescent="0.45">
      <c r="A7" s="123"/>
      <c r="B7" s="18"/>
      <c r="C7" s="19"/>
      <c r="D7" s="19"/>
      <c r="E7" s="19"/>
      <c r="F7" s="19"/>
      <c r="G7" s="19"/>
      <c r="H7" s="19"/>
      <c r="I7" s="19"/>
      <c r="J7" s="19"/>
      <c r="K7" s="19"/>
    </row>
    <row r="8" spans="1:11" ht="17" x14ac:dyDescent="0.45">
      <c r="A8" s="123"/>
      <c r="B8" s="18"/>
      <c r="C8" s="19"/>
      <c r="D8" s="19"/>
      <c r="E8" s="19"/>
      <c r="F8" s="19"/>
      <c r="G8" s="19"/>
      <c r="H8" s="19"/>
      <c r="I8" s="19"/>
      <c r="J8" s="19"/>
      <c r="K8" s="19"/>
    </row>
    <row r="9" spans="1:11" ht="17" x14ac:dyDescent="0.45">
      <c r="A9" s="124"/>
      <c r="B9" s="18"/>
      <c r="C9" s="19"/>
      <c r="D9" s="19"/>
      <c r="E9" s="19"/>
      <c r="F9" s="19"/>
      <c r="G9" s="19"/>
      <c r="H9" s="19"/>
      <c r="I9" s="19"/>
      <c r="J9" s="19"/>
      <c r="K9" s="19"/>
    </row>
    <row r="10" spans="1:11" ht="17" x14ac:dyDescent="0.45">
      <c r="A10" s="123"/>
      <c r="B10" s="18"/>
      <c r="C10" s="19"/>
      <c r="D10" s="19"/>
      <c r="E10" s="19"/>
      <c r="F10" s="19"/>
      <c r="G10" s="19"/>
      <c r="H10" s="19"/>
      <c r="I10" s="19"/>
      <c r="J10" s="19"/>
      <c r="K10" s="19"/>
    </row>
    <row r="11" spans="1:11" ht="17" x14ac:dyDescent="0.45">
      <c r="A11" s="123"/>
      <c r="B11" s="18"/>
      <c r="C11" s="19"/>
      <c r="D11" s="19"/>
      <c r="E11" s="19"/>
      <c r="F11" s="19"/>
      <c r="G11" s="19"/>
      <c r="H11" s="19"/>
      <c r="I11" s="19"/>
      <c r="J11" s="19"/>
      <c r="K11" s="19"/>
    </row>
    <row r="12" spans="1:11" ht="17" x14ac:dyDescent="0.45">
      <c r="A12" s="13"/>
      <c r="B12" s="18"/>
      <c r="C12" s="19"/>
      <c r="D12" s="19"/>
      <c r="E12" s="19"/>
      <c r="F12" s="19"/>
      <c r="G12" s="19"/>
      <c r="H12" s="19"/>
      <c r="I12" s="19"/>
      <c r="J12" s="19"/>
      <c r="K12" s="19"/>
    </row>
    <row r="13" spans="1:11" ht="17" x14ac:dyDescent="0.45">
      <c r="A13" s="13" t="s">
        <v>207</v>
      </c>
      <c r="B13" s="20"/>
      <c r="C13" s="20"/>
      <c r="D13" s="20"/>
      <c r="E13" s="20"/>
      <c r="F13" s="20"/>
      <c r="G13" s="20"/>
      <c r="H13" s="20"/>
      <c r="I13" s="20"/>
      <c r="J13" s="20"/>
      <c r="K13" s="20"/>
    </row>
    <row r="14" spans="1:11" ht="17" x14ac:dyDescent="0.45">
      <c r="A14" s="17" t="s">
        <v>79</v>
      </c>
      <c r="B14" s="22">
        <f>SUM(B4:B13)</f>
        <v>0</v>
      </c>
      <c r="C14" s="22">
        <f>SUM(C4:C13)</f>
        <v>0</v>
      </c>
      <c r="D14" s="22">
        <f>SUM(D4:D13)</f>
        <v>0</v>
      </c>
      <c r="E14" s="22">
        <f>SUM(E4:E13)</f>
        <v>0</v>
      </c>
      <c r="F14" s="22">
        <f t="shared" ref="F14:K14" si="0">SUM(F4:F13)</f>
        <v>0</v>
      </c>
      <c r="G14" s="22">
        <f t="shared" si="0"/>
        <v>0</v>
      </c>
      <c r="H14" s="22">
        <f t="shared" si="0"/>
        <v>0</v>
      </c>
      <c r="I14" s="22">
        <f t="shared" si="0"/>
        <v>0</v>
      </c>
      <c r="J14" s="22">
        <f t="shared" si="0"/>
        <v>0</v>
      </c>
      <c r="K14" s="22">
        <f t="shared" si="0"/>
        <v>0</v>
      </c>
    </row>
    <row r="15" spans="1:11" ht="17" x14ac:dyDescent="0.45">
      <c r="A15" s="13"/>
      <c r="B15" s="18"/>
      <c r="C15" s="19"/>
      <c r="D15" s="19"/>
      <c r="E15" s="19"/>
      <c r="F15" s="19"/>
      <c r="G15" s="19"/>
      <c r="H15" s="19"/>
      <c r="I15" s="19"/>
      <c r="J15" s="19"/>
      <c r="K15" s="19"/>
    </row>
    <row r="16" spans="1:11" ht="17" x14ac:dyDescent="0.45">
      <c r="A16" s="123"/>
      <c r="B16" s="18"/>
      <c r="C16" s="19"/>
      <c r="D16" s="19"/>
      <c r="E16" s="19"/>
      <c r="F16" s="19"/>
      <c r="G16" s="19"/>
      <c r="H16" s="19"/>
      <c r="I16" s="19"/>
      <c r="J16" s="19"/>
      <c r="K16" s="19"/>
    </row>
    <row r="17" spans="1:11" ht="17" x14ac:dyDescent="0.45">
      <c r="A17" s="123"/>
      <c r="B17" s="18"/>
      <c r="C17" s="19"/>
      <c r="D17" s="19"/>
      <c r="E17" s="19"/>
      <c r="F17" s="19"/>
      <c r="G17" s="19"/>
      <c r="H17" s="19"/>
      <c r="I17" s="19"/>
      <c r="J17" s="19"/>
      <c r="K17" s="19"/>
    </row>
    <row r="18" spans="1:11" ht="17" x14ac:dyDescent="0.45">
      <c r="A18" s="123"/>
      <c r="B18" s="18"/>
      <c r="C18" s="19"/>
      <c r="D18" s="19"/>
      <c r="E18" s="19"/>
      <c r="F18" s="19"/>
      <c r="G18" s="19"/>
      <c r="H18" s="19"/>
      <c r="I18" s="19"/>
      <c r="J18" s="19"/>
      <c r="K18" s="19"/>
    </row>
    <row r="19" spans="1:11" ht="17" x14ac:dyDescent="0.45">
      <c r="A19" s="123"/>
      <c r="B19" s="18"/>
      <c r="C19" s="19"/>
      <c r="D19" s="19"/>
      <c r="E19" s="19"/>
      <c r="F19" s="19"/>
      <c r="G19" s="19"/>
      <c r="H19" s="19"/>
      <c r="I19" s="19"/>
      <c r="J19" s="19"/>
      <c r="K19" s="19"/>
    </row>
    <row r="20" spans="1:11" ht="17" x14ac:dyDescent="0.45">
      <c r="A20" s="13" t="s">
        <v>207</v>
      </c>
      <c r="B20" s="20"/>
      <c r="C20" s="20"/>
      <c r="D20" s="20"/>
      <c r="E20" s="20"/>
      <c r="F20" s="20"/>
      <c r="G20" s="20"/>
      <c r="H20" s="20"/>
      <c r="I20" s="20"/>
      <c r="J20" s="20"/>
      <c r="K20" s="20"/>
    </row>
    <row r="21" spans="1:11" ht="17" x14ac:dyDescent="0.45">
      <c r="A21" s="17" t="s">
        <v>229</v>
      </c>
      <c r="B21" s="22">
        <f>SUM(B14:B20)</f>
        <v>0</v>
      </c>
      <c r="C21" s="22">
        <f>SUM(C14:C20)</f>
        <v>0</v>
      </c>
      <c r="D21" s="22">
        <f>SUM(D14:D20)</f>
        <v>0</v>
      </c>
      <c r="E21" s="22">
        <f>SUM(E14:E20)</f>
        <v>0</v>
      </c>
      <c r="F21" s="22">
        <f t="shared" ref="F21:K21" si="1">SUM(F14:F20)</f>
        <v>0</v>
      </c>
      <c r="G21" s="22">
        <f t="shared" si="1"/>
        <v>0</v>
      </c>
      <c r="H21" s="22">
        <f t="shared" si="1"/>
        <v>0</v>
      </c>
      <c r="I21" s="22">
        <f t="shared" si="1"/>
        <v>0</v>
      </c>
      <c r="J21" s="22">
        <f t="shared" si="1"/>
        <v>0</v>
      </c>
      <c r="K21" s="22">
        <f t="shared" si="1"/>
        <v>0</v>
      </c>
    </row>
    <row r="22" spans="1:11" ht="17" x14ac:dyDescent="0.45">
      <c r="A22" s="13"/>
      <c r="B22" s="18"/>
      <c r="C22" s="19"/>
      <c r="D22" s="19"/>
      <c r="E22" s="19"/>
      <c r="F22" s="19"/>
      <c r="G22" s="19"/>
      <c r="H22" s="19"/>
      <c r="I22" s="19"/>
      <c r="J22" s="19"/>
      <c r="K22" s="19"/>
    </row>
    <row r="23" spans="1:11" ht="17" x14ac:dyDescent="0.45">
      <c r="A23" s="123"/>
      <c r="B23" s="18"/>
      <c r="C23" s="19"/>
      <c r="D23" s="19"/>
      <c r="E23" s="19"/>
      <c r="F23" s="19"/>
      <c r="G23" s="19"/>
      <c r="H23" s="19"/>
      <c r="I23" s="19"/>
      <c r="J23" s="19"/>
      <c r="K23" s="19"/>
    </row>
    <row r="24" spans="1:11" ht="17" x14ac:dyDescent="0.45">
      <c r="A24" s="124"/>
      <c r="B24" s="18"/>
      <c r="C24" s="19"/>
      <c r="D24" s="19"/>
      <c r="E24" s="19"/>
      <c r="F24" s="19"/>
      <c r="G24" s="19"/>
      <c r="H24" s="19"/>
      <c r="I24" s="19"/>
      <c r="J24" s="19"/>
      <c r="K24" s="19"/>
    </row>
    <row r="25" spans="1:11" ht="17" x14ac:dyDescent="0.45">
      <c r="A25" s="123"/>
      <c r="B25" s="18"/>
      <c r="C25" s="19"/>
      <c r="D25" s="19"/>
      <c r="E25" s="19"/>
      <c r="F25" s="19"/>
      <c r="G25" s="19"/>
      <c r="H25" s="19"/>
      <c r="I25" s="19"/>
      <c r="J25" s="19"/>
      <c r="K25" s="19"/>
    </row>
    <row r="26" spans="1:11" ht="17" x14ac:dyDescent="0.45">
      <c r="A26" s="123"/>
      <c r="B26" s="18"/>
      <c r="C26" s="19"/>
      <c r="D26" s="19"/>
      <c r="E26" s="19"/>
      <c r="F26" s="19"/>
      <c r="G26" s="19"/>
      <c r="H26" s="19"/>
      <c r="I26" s="19"/>
      <c r="J26" s="19"/>
      <c r="K26" s="19"/>
    </row>
    <row r="27" spans="1:11" ht="17" x14ac:dyDescent="0.45">
      <c r="A27" s="13" t="s">
        <v>207</v>
      </c>
      <c r="B27" s="20"/>
      <c r="C27" s="20"/>
      <c r="D27" s="20"/>
      <c r="E27" s="20"/>
      <c r="F27" s="20"/>
      <c r="G27" s="20"/>
      <c r="H27" s="20"/>
      <c r="I27" s="20"/>
      <c r="J27" s="20"/>
      <c r="K27" s="20"/>
    </row>
    <row r="28" spans="1:11" ht="17" x14ac:dyDescent="0.45">
      <c r="A28" s="17" t="s">
        <v>229</v>
      </c>
      <c r="B28" s="22">
        <f>SUM(B21:B27)</f>
        <v>0</v>
      </c>
      <c r="C28" s="22">
        <f>SUM(C21:C27)</f>
        <v>0</v>
      </c>
      <c r="D28" s="22">
        <f>SUM(D21:D27)</f>
        <v>0</v>
      </c>
      <c r="E28" s="22">
        <f>SUM(E21:E27)</f>
        <v>0</v>
      </c>
      <c r="F28" s="22">
        <f t="shared" ref="F28:K28" si="2">SUM(F21:F27)</f>
        <v>0</v>
      </c>
      <c r="G28" s="22">
        <f t="shared" si="2"/>
        <v>0</v>
      </c>
      <c r="H28" s="22">
        <f t="shared" si="2"/>
        <v>0</v>
      </c>
      <c r="I28" s="22">
        <f t="shared" si="2"/>
        <v>0</v>
      </c>
      <c r="J28" s="22">
        <f t="shared" si="2"/>
        <v>0</v>
      </c>
      <c r="K28" s="22">
        <f t="shared" si="2"/>
        <v>0</v>
      </c>
    </row>
    <row r="29" spans="1:11" ht="17" x14ac:dyDescent="0.45">
      <c r="A29" s="13"/>
      <c r="B29" s="18"/>
      <c r="C29" s="19"/>
      <c r="D29" s="19"/>
      <c r="E29" s="19"/>
      <c r="F29" s="19"/>
      <c r="G29" s="19"/>
      <c r="H29" s="19"/>
      <c r="I29" s="19"/>
      <c r="J29" s="19"/>
      <c r="K29" s="19"/>
    </row>
    <row r="30" spans="1:11" ht="17" x14ac:dyDescent="0.45">
      <c r="A30" s="123"/>
      <c r="B30" s="18"/>
      <c r="C30" s="19"/>
      <c r="D30" s="19"/>
      <c r="E30" s="19"/>
      <c r="F30" s="19"/>
      <c r="G30" s="19"/>
      <c r="H30" s="19"/>
      <c r="I30" s="19"/>
      <c r="J30" s="19"/>
      <c r="K30" s="19"/>
    </row>
    <row r="31" spans="1:11" ht="17" x14ac:dyDescent="0.45">
      <c r="A31" s="123"/>
      <c r="B31" s="19"/>
      <c r="C31" s="19"/>
      <c r="D31" s="19"/>
      <c r="E31" s="19"/>
      <c r="F31" s="19"/>
      <c r="G31" s="19"/>
      <c r="H31" s="19"/>
      <c r="I31" s="19"/>
      <c r="J31" s="19"/>
      <c r="K31" s="19"/>
    </row>
    <row r="32" spans="1:11" ht="17" x14ac:dyDescent="0.45">
      <c r="A32" s="123" t="s">
        <v>207</v>
      </c>
      <c r="B32" s="20"/>
      <c r="C32" s="20"/>
      <c r="D32" s="20"/>
      <c r="E32" s="20"/>
      <c r="F32" s="20"/>
      <c r="G32" s="20"/>
      <c r="H32" s="20"/>
      <c r="I32" s="20"/>
      <c r="J32" s="20"/>
      <c r="K32" s="20"/>
    </row>
    <row r="33" spans="1:11" ht="17" x14ac:dyDescent="0.45">
      <c r="A33" s="17" t="s">
        <v>230</v>
      </c>
      <c r="B33" s="22">
        <f>SUM(B28:B32)</f>
        <v>0</v>
      </c>
      <c r="C33" s="22">
        <f>SUM(C28:C32)</f>
        <v>0</v>
      </c>
      <c r="D33" s="22">
        <f>SUM(D28:D32)</f>
        <v>0</v>
      </c>
      <c r="E33" s="22">
        <f>SUM(E28:E32)</f>
        <v>0</v>
      </c>
      <c r="F33" s="22">
        <f t="shared" ref="F33:K33" si="3">SUM(F28:F32)</f>
        <v>0</v>
      </c>
      <c r="G33" s="22">
        <f t="shared" si="3"/>
        <v>0</v>
      </c>
      <c r="H33" s="22">
        <f t="shared" si="3"/>
        <v>0</v>
      </c>
      <c r="I33" s="22">
        <f t="shared" si="3"/>
        <v>0</v>
      </c>
      <c r="J33" s="22">
        <f t="shared" si="3"/>
        <v>0</v>
      </c>
      <c r="K33" s="22">
        <f t="shared" si="3"/>
        <v>0</v>
      </c>
    </row>
    <row r="34" spans="1:11" ht="17" x14ac:dyDescent="0.45">
      <c r="A34" s="8"/>
      <c r="B34" s="8"/>
      <c r="C34" s="8"/>
      <c r="D34" s="8"/>
      <c r="E34" s="8"/>
    </row>
  </sheetData>
  <mergeCells count="1">
    <mergeCell ref="A1:K1"/>
  </mergeCells>
  <pageMargins left="0.70866141732283472" right="0.70866141732283472" top="0.74803149606299213" bottom="0.74803149606299213" header="0.31496062992125984" footer="0.31496062992125984"/>
  <pageSetup scale="84" orientation="portrait" r:id="rId1"/>
  <headerFooter>
    <oddHeader>&amp;R&amp;"Arial,Regular"&amp;10NS Council Trip XXXX
Trip Financial Binder
Fundraiser &amp; Deposit Tracker</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D1FF8-419A-4BD8-8D63-BC26C34E5A9A}">
  <dimension ref="A1:B16"/>
  <sheetViews>
    <sheetView workbookViewId="0"/>
  </sheetViews>
  <sheetFormatPr defaultRowHeight="14.5" x14ac:dyDescent="0.35"/>
  <cols>
    <col min="1" max="1" width="93.1796875" bestFit="1" customWidth="1"/>
  </cols>
  <sheetData>
    <row r="1" spans="1:2" s="1" customFormat="1" ht="34" x14ac:dyDescent="0.45">
      <c r="A1" s="11" t="s">
        <v>231</v>
      </c>
      <c r="B1" s="8"/>
    </row>
    <row r="2" spans="1:2" s="1" customFormat="1" ht="17" x14ac:dyDescent="0.45">
      <c r="A2" s="8"/>
      <c r="B2" s="8"/>
    </row>
    <row r="3" spans="1:2" s="1" customFormat="1" ht="34" x14ac:dyDescent="0.45">
      <c r="A3" s="121" t="s">
        <v>232</v>
      </c>
      <c r="B3" s="8"/>
    </row>
    <row r="4" spans="1:2" s="1" customFormat="1" ht="17" x14ac:dyDescent="0.45">
      <c r="A4" s="10"/>
      <c r="B4" s="8"/>
    </row>
    <row r="5" spans="1:2" s="1" customFormat="1" ht="85" x14ac:dyDescent="0.45">
      <c r="A5" s="9" t="s">
        <v>233</v>
      </c>
      <c r="B5" s="8"/>
    </row>
    <row r="6" spans="1:2" s="1" customFormat="1" ht="17" x14ac:dyDescent="0.45">
      <c r="A6" s="8" t="s">
        <v>82</v>
      </c>
      <c r="B6" s="8"/>
    </row>
    <row r="7" spans="1:2" s="1" customFormat="1" ht="34" x14ac:dyDescent="0.45">
      <c r="A7" s="9" t="s">
        <v>234</v>
      </c>
      <c r="B7" s="8"/>
    </row>
    <row r="8" spans="1:2" s="1" customFormat="1" ht="17" x14ac:dyDescent="0.45">
      <c r="A8" s="9"/>
      <c r="B8" s="12"/>
    </row>
    <row r="9" spans="1:2" s="1" customFormat="1" ht="108" customHeight="1" x14ac:dyDescent="0.45">
      <c r="A9" s="9" t="s">
        <v>235</v>
      </c>
      <c r="B9" s="12"/>
    </row>
    <row r="10" spans="1:2" s="1" customFormat="1" ht="17" x14ac:dyDescent="0.45">
      <c r="A10" s="9"/>
      <c r="B10" s="12"/>
    </row>
    <row r="11" spans="1:2" ht="72" customHeight="1" x14ac:dyDescent="0.45">
      <c r="A11" s="10" t="s">
        <v>236</v>
      </c>
    </row>
    <row r="13" spans="1:2" ht="51" x14ac:dyDescent="0.45">
      <c r="A13" s="10" t="s">
        <v>237</v>
      </c>
    </row>
    <row r="16" spans="1:2" x14ac:dyDescent="0.35">
      <c r="A16" s="111"/>
    </row>
  </sheetData>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0"/>
  <sheetViews>
    <sheetView topLeftCell="A18" zoomScale="80" zoomScaleNormal="80" zoomScalePageLayoutView="80" workbookViewId="0">
      <selection activeCell="B7" sqref="B7"/>
    </sheetView>
  </sheetViews>
  <sheetFormatPr defaultColWidth="9.1796875" defaultRowHeight="15.5" x14ac:dyDescent="0.35"/>
  <cols>
    <col min="1" max="1" width="67.7265625" style="85" customWidth="1"/>
    <col min="2" max="2" width="79.54296875" style="85" customWidth="1"/>
    <col min="3" max="16384" width="9.1796875" style="85"/>
  </cols>
  <sheetData>
    <row r="1" spans="1:2" ht="17" x14ac:dyDescent="0.45">
      <c r="A1" s="214" t="s">
        <v>38</v>
      </c>
      <c r="B1" s="214"/>
    </row>
    <row r="3" spans="1:2" ht="17" x14ac:dyDescent="0.35">
      <c r="A3" s="84" t="s">
        <v>238</v>
      </c>
      <c r="B3" s="84" t="s">
        <v>239</v>
      </c>
    </row>
    <row r="4" spans="1:2" ht="10.75" customHeight="1" x14ac:dyDescent="0.35">
      <c r="A4" s="86"/>
      <c r="B4" s="86"/>
    </row>
    <row r="5" spans="1:2" ht="51" x14ac:dyDescent="0.35">
      <c r="A5" s="87" t="s">
        <v>240</v>
      </c>
      <c r="B5" s="87" t="s">
        <v>241</v>
      </c>
    </row>
    <row r="6" spans="1:2" ht="66" customHeight="1" x14ac:dyDescent="0.35">
      <c r="A6" s="88"/>
      <c r="B6" s="87" t="s">
        <v>242</v>
      </c>
    </row>
    <row r="7" spans="1:2" ht="34" x14ac:dyDescent="0.35">
      <c r="A7" s="88"/>
      <c r="B7" s="89" t="s">
        <v>243</v>
      </c>
    </row>
    <row r="8" spans="1:2" ht="5.5" customHeight="1" x14ac:dyDescent="0.35">
      <c r="A8" s="86"/>
      <c r="B8" s="86"/>
    </row>
    <row r="9" spans="1:2" ht="17" x14ac:dyDescent="0.35">
      <c r="A9" s="90" t="s">
        <v>244</v>
      </c>
      <c r="B9" s="86"/>
    </row>
    <row r="10" spans="1:2" ht="7.4" customHeight="1" x14ac:dyDescent="0.35">
      <c r="A10" s="86"/>
      <c r="B10" s="86"/>
    </row>
    <row r="11" spans="1:2" ht="17" x14ac:dyDescent="0.35">
      <c r="A11" s="91" t="s">
        <v>80</v>
      </c>
      <c r="B11" s="92"/>
    </row>
    <row r="12" spans="1:2" ht="71.25" customHeight="1" x14ac:dyDescent="0.35">
      <c r="A12" s="88" t="s">
        <v>95</v>
      </c>
      <c r="B12" s="93" t="s">
        <v>245</v>
      </c>
    </row>
    <row r="13" spans="1:2" ht="59.25" customHeight="1" x14ac:dyDescent="0.35">
      <c r="A13" s="94" t="s">
        <v>97</v>
      </c>
      <c r="B13" s="95" t="s">
        <v>246</v>
      </c>
    </row>
    <row r="14" spans="1:2" ht="57.75" customHeight="1" x14ac:dyDescent="0.35">
      <c r="A14" s="94" t="s">
        <v>247</v>
      </c>
      <c r="B14" s="96" t="s">
        <v>248</v>
      </c>
    </row>
    <row r="15" spans="1:2" ht="62.25" customHeight="1" x14ac:dyDescent="0.35">
      <c r="A15" s="87" t="s">
        <v>249</v>
      </c>
      <c r="B15" s="96" t="s">
        <v>250</v>
      </c>
    </row>
    <row r="16" spans="1:2" ht="22.4" customHeight="1" x14ac:dyDescent="0.35">
      <c r="A16" s="94" t="s">
        <v>103</v>
      </c>
      <c r="B16" s="93" t="s">
        <v>251</v>
      </c>
    </row>
    <row r="17" spans="1:2" ht="17" x14ac:dyDescent="0.35">
      <c r="A17" s="94" t="s">
        <v>105</v>
      </c>
      <c r="B17" s="93"/>
    </row>
    <row r="18" spans="1:2" ht="50.25" customHeight="1" x14ac:dyDescent="0.35">
      <c r="A18" s="97" t="s">
        <v>107</v>
      </c>
      <c r="B18" s="93" t="s">
        <v>252</v>
      </c>
    </row>
    <row r="19" spans="1:2" ht="17" x14ac:dyDescent="0.35">
      <c r="A19" s="98" t="s">
        <v>253</v>
      </c>
      <c r="B19" s="92"/>
    </row>
    <row r="20" spans="1:2" ht="17" x14ac:dyDescent="0.35">
      <c r="A20" s="88" t="s">
        <v>96</v>
      </c>
      <c r="B20" s="99" t="s">
        <v>254</v>
      </c>
    </row>
    <row r="21" spans="1:2" ht="37.5" customHeight="1" x14ac:dyDescent="0.35">
      <c r="A21" s="94" t="s">
        <v>98</v>
      </c>
      <c r="B21" s="93" t="s">
        <v>255</v>
      </c>
    </row>
    <row r="22" spans="1:2" ht="39" customHeight="1" x14ac:dyDescent="0.35">
      <c r="A22" s="94" t="s">
        <v>100</v>
      </c>
      <c r="B22" s="93" t="s">
        <v>256</v>
      </c>
    </row>
    <row r="23" spans="1:2" ht="24" customHeight="1" x14ac:dyDescent="0.35">
      <c r="A23" s="94" t="s">
        <v>102</v>
      </c>
      <c r="B23" s="93" t="s">
        <v>257</v>
      </c>
    </row>
    <row r="24" spans="1:2" ht="24" customHeight="1" x14ac:dyDescent="0.35">
      <c r="A24" s="94" t="s">
        <v>104</v>
      </c>
      <c r="B24" s="93" t="s">
        <v>258</v>
      </c>
    </row>
    <row r="25" spans="1:2" ht="24" customHeight="1" x14ac:dyDescent="0.35">
      <c r="A25" s="94" t="s">
        <v>106</v>
      </c>
      <c r="B25" s="93" t="s">
        <v>259</v>
      </c>
    </row>
    <row r="26" spans="1:2" ht="66" customHeight="1" x14ac:dyDescent="0.35">
      <c r="A26" s="94" t="s">
        <v>260</v>
      </c>
      <c r="B26" s="93" t="s">
        <v>261</v>
      </c>
    </row>
    <row r="27" spans="1:2" ht="34" x14ac:dyDescent="0.35">
      <c r="A27" s="94" t="s">
        <v>262</v>
      </c>
      <c r="B27" s="93" t="s">
        <v>263</v>
      </c>
    </row>
    <row r="28" spans="1:2" ht="17" x14ac:dyDescent="0.35">
      <c r="A28" s="86"/>
      <c r="B28" s="86"/>
    </row>
    <row r="29" spans="1:2" ht="17" x14ac:dyDescent="0.35">
      <c r="A29" s="100" t="s">
        <v>264</v>
      </c>
      <c r="B29" s="86"/>
    </row>
    <row r="30" spans="1:2" ht="17" x14ac:dyDescent="0.35">
      <c r="A30" s="101"/>
      <c r="B30" s="86"/>
    </row>
  </sheetData>
  <mergeCells count="1">
    <mergeCell ref="A1:B1"/>
  </mergeCells>
  <phoneticPr fontId="0" type="noConversion"/>
  <printOptions horizontalCentered="1"/>
  <pageMargins left="0.23622047244094491" right="0.23622047244094491" top="0.74803149606299213" bottom="0.74803149606299213" header="0.31496062992125984" footer="0.31496062992125984"/>
  <pageSetup scale="60" orientation="portrait" horizontalDpi="4294967293" verticalDpi="4294967293" r:id="rId1"/>
  <headerFooter>
    <oddHeader>&amp;R&amp;"Arial,Regular"&amp;10NS Council
Trip Financial Binder
Information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9"/>
  <sheetViews>
    <sheetView topLeftCell="A8" zoomScaleNormal="100" workbookViewId="0">
      <selection sqref="A1:B1"/>
    </sheetView>
  </sheetViews>
  <sheetFormatPr defaultColWidth="9.1796875" defaultRowHeight="15.5" x14ac:dyDescent="0.35"/>
  <cols>
    <col min="1" max="1" width="50.1796875" style="85" customWidth="1"/>
    <col min="2" max="2" width="97" style="85" customWidth="1"/>
    <col min="3" max="16384" width="9.1796875" style="85"/>
  </cols>
  <sheetData>
    <row r="1" spans="1:2" ht="17" x14ac:dyDescent="0.45">
      <c r="A1" s="214" t="s">
        <v>265</v>
      </c>
      <c r="B1" s="214"/>
    </row>
    <row r="3" spans="1:2" x14ac:dyDescent="0.35">
      <c r="A3" s="103" t="s">
        <v>266</v>
      </c>
      <c r="B3" s="104" t="s">
        <v>267</v>
      </c>
    </row>
    <row r="4" spans="1:2" ht="15" customHeight="1" x14ac:dyDescent="0.35">
      <c r="A4" s="105" t="s">
        <v>268</v>
      </c>
      <c r="B4" s="105"/>
    </row>
    <row r="5" spans="1:2" ht="14.5" customHeight="1" x14ac:dyDescent="0.35">
      <c r="A5" s="105" t="s">
        <v>102</v>
      </c>
      <c r="B5" s="105"/>
    </row>
    <row r="6" spans="1:2" ht="14.15" customHeight="1" x14ac:dyDescent="0.35">
      <c r="A6" s="105" t="s">
        <v>269</v>
      </c>
      <c r="B6" s="105" t="s">
        <v>270</v>
      </c>
    </row>
    <row r="7" spans="1:2" x14ac:dyDescent="0.35">
      <c r="A7" s="105" t="s">
        <v>271</v>
      </c>
      <c r="B7" s="105" t="s">
        <v>272</v>
      </c>
    </row>
    <row r="8" spans="1:2" ht="187.5" customHeight="1" x14ac:dyDescent="0.35">
      <c r="A8" s="105"/>
      <c r="B8" s="108" t="s">
        <v>273</v>
      </c>
    </row>
    <row r="9" spans="1:2" ht="31" x14ac:dyDescent="0.35">
      <c r="A9" s="105" t="s">
        <v>274</v>
      </c>
      <c r="B9" s="105"/>
    </row>
    <row r="10" spans="1:2" ht="14.15" customHeight="1" x14ac:dyDescent="0.35">
      <c r="A10" s="105"/>
      <c r="B10" s="105" t="s">
        <v>275</v>
      </c>
    </row>
    <row r="11" spans="1:2" ht="46.5" x14ac:dyDescent="0.35">
      <c r="A11" s="105" t="s">
        <v>276</v>
      </c>
      <c r="B11" s="105" t="s">
        <v>277</v>
      </c>
    </row>
    <row r="12" spans="1:2" x14ac:dyDescent="0.35">
      <c r="A12" s="105" t="s">
        <v>278</v>
      </c>
      <c r="B12" s="105" t="s">
        <v>279</v>
      </c>
    </row>
    <row r="13" spans="1:2" x14ac:dyDescent="0.35">
      <c r="A13" s="105" t="s">
        <v>280</v>
      </c>
      <c r="B13" s="105" t="s">
        <v>281</v>
      </c>
    </row>
    <row r="14" spans="1:2" ht="31" x14ac:dyDescent="0.35">
      <c r="A14" s="105" t="s">
        <v>282</v>
      </c>
      <c r="B14" s="105" t="s">
        <v>283</v>
      </c>
    </row>
    <row r="15" spans="1:2" ht="41.5" customHeight="1" x14ac:dyDescent="0.35">
      <c r="A15" s="215" t="s">
        <v>284</v>
      </c>
      <c r="B15" s="215"/>
    </row>
    <row r="16" spans="1:2" x14ac:dyDescent="0.35">
      <c r="A16" s="106"/>
      <c r="B16" s="106"/>
    </row>
    <row r="17" spans="1:1" x14ac:dyDescent="0.35">
      <c r="A17" s="107"/>
    </row>
    <row r="19" spans="1:1" x14ac:dyDescent="0.35">
      <c r="A19" s="102"/>
    </row>
  </sheetData>
  <mergeCells count="2">
    <mergeCell ref="A15:B15"/>
    <mergeCell ref="A1:B1"/>
  </mergeCells>
  <phoneticPr fontId="0" type="noConversion"/>
  <printOptions horizontalCentered="1"/>
  <pageMargins left="0.23622047244094491" right="0.23622047244094491" top="0.74803149606299213" bottom="0.74803149606299213" header="0.31496062992125984" footer="0.31496062992125984"/>
  <pageSetup scale="69" orientation="portrait" horizontalDpi="4294967293" verticalDpi="4294967293" r:id="rId1"/>
  <headerFooter>
    <oddHeader>&amp;R&amp;"Arial,Regular"&amp;10NS Council
Trip Financial Binder
Allowable Expenses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7"/>
  <sheetViews>
    <sheetView zoomScale="90" zoomScaleNormal="90" workbookViewId="0">
      <pane ySplit="1" topLeftCell="A2" activePane="bottomLeft" state="frozen"/>
      <selection pane="bottomLeft" activeCell="A7" sqref="A7"/>
    </sheetView>
  </sheetViews>
  <sheetFormatPr defaultColWidth="9.1796875" defaultRowHeight="15.5" x14ac:dyDescent="0.35"/>
  <cols>
    <col min="1" max="1" width="93.453125" style="85" customWidth="1"/>
    <col min="2" max="2" width="28.26953125" style="85" customWidth="1"/>
    <col min="3" max="16384" width="9.1796875" style="85"/>
  </cols>
  <sheetData>
    <row r="1" spans="1:8" ht="17" x14ac:dyDescent="0.35">
      <c r="A1" s="113" t="s">
        <v>285</v>
      </c>
      <c r="B1" s="114"/>
    </row>
    <row r="2" spans="1:8" ht="9" customHeight="1" x14ac:dyDescent="0.35">
      <c r="A2" s="114"/>
      <c r="B2" s="114"/>
    </row>
    <row r="3" spans="1:8" ht="34" x14ac:dyDescent="0.35">
      <c r="A3" s="115" t="s">
        <v>286</v>
      </c>
      <c r="B3" s="86"/>
    </row>
    <row r="4" spans="1:8" ht="10.75" customHeight="1" x14ac:dyDescent="0.35">
      <c r="A4" s="116" t="s">
        <v>82</v>
      </c>
      <c r="B4" s="86"/>
    </row>
    <row r="5" spans="1:8" ht="165.75" customHeight="1" x14ac:dyDescent="0.35">
      <c r="A5" s="109" t="s">
        <v>287</v>
      </c>
      <c r="B5" s="117"/>
      <c r="C5" s="106"/>
      <c r="D5" s="106"/>
      <c r="E5" s="106"/>
      <c r="F5" s="106"/>
      <c r="G5" s="106"/>
      <c r="H5" s="106"/>
    </row>
    <row r="6" spans="1:8" ht="17" x14ac:dyDescent="0.35">
      <c r="A6" s="117"/>
      <c r="B6" s="117"/>
      <c r="C6" s="106"/>
      <c r="D6" s="106"/>
      <c r="E6" s="106"/>
      <c r="F6" s="106"/>
      <c r="G6" s="106"/>
      <c r="H6" s="106"/>
    </row>
    <row r="7" spans="1:8" ht="75.75" customHeight="1" x14ac:dyDescent="0.35">
      <c r="A7" s="109" t="s">
        <v>288</v>
      </c>
      <c r="B7" s="106"/>
      <c r="C7" s="106"/>
      <c r="D7" s="106"/>
      <c r="E7" s="106"/>
      <c r="F7" s="106"/>
      <c r="G7" s="106"/>
      <c r="H7" s="106"/>
    </row>
    <row r="8" spans="1:8" ht="11.5" customHeight="1" x14ac:dyDescent="0.35">
      <c r="A8" s="86"/>
      <c r="B8" s="86"/>
    </row>
    <row r="10" spans="1:8" ht="17" x14ac:dyDescent="0.35">
      <c r="A10" s="90"/>
      <c r="B10" s="90"/>
    </row>
    <row r="11" spans="1:8" ht="17" x14ac:dyDescent="0.35">
      <c r="A11" s="90"/>
      <c r="B11" s="90"/>
    </row>
    <row r="12" spans="1:8" ht="17" x14ac:dyDescent="0.35">
      <c r="A12" s="118"/>
      <c r="B12" s="90"/>
    </row>
    <row r="13" spans="1:8" ht="17" x14ac:dyDescent="0.35">
      <c r="A13" s="90" t="s">
        <v>82</v>
      </c>
      <c r="B13" s="86"/>
    </row>
    <row r="14" spans="1:8" ht="17" x14ac:dyDescent="0.35">
      <c r="A14" s="90"/>
      <c r="B14" s="86"/>
    </row>
    <row r="15" spans="1:8" ht="17" x14ac:dyDescent="0.35">
      <c r="A15" s="86"/>
      <c r="B15" s="86"/>
    </row>
    <row r="16" spans="1:8" ht="17" x14ac:dyDescent="0.35">
      <c r="A16" s="86"/>
    </row>
    <row r="17" spans="1:1" ht="17" x14ac:dyDescent="0.35">
      <c r="A17" s="119" t="s">
        <v>82</v>
      </c>
    </row>
  </sheetData>
  <pageMargins left="0.23622047244094491" right="0.23622047244094491" top="0.74803149606299213" bottom="0.74803149606299213" header="0.31496062992125984" footer="0.31496062992125984"/>
  <pageSetup orientation="portrait" horizontalDpi="4294967293" verticalDpi="4294967293" r:id="rId1"/>
  <headerFooter>
    <oddHeader>&amp;R&amp;"Arial,Regular"&amp;10NS Council
Trip Financial Binder
Merchandise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3099-9E59-4FE7-8472-DDCFF5A2D8D5}">
  <sheetPr>
    <pageSetUpPr fitToPage="1"/>
  </sheetPr>
  <dimension ref="A1:S24"/>
  <sheetViews>
    <sheetView zoomScale="90" zoomScaleNormal="90" workbookViewId="0">
      <pane xSplit="4" ySplit="2" topLeftCell="E4" activePane="bottomRight" state="frozen"/>
      <selection pane="topRight" activeCell="E1" sqref="E1"/>
      <selection pane="bottomLeft" activeCell="A3" sqref="A3"/>
      <selection pane="bottomRight" activeCell="B1" sqref="B1"/>
    </sheetView>
  </sheetViews>
  <sheetFormatPr defaultColWidth="9.1796875" defaultRowHeight="15.5" x14ac:dyDescent="0.35"/>
  <cols>
    <col min="1" max="1" width="9.26953125" style="85" bestFit="1" customWidth="1"/>
    <col min="2" max="2" width="54.1796875" style="85" bestFit="1" customWidth="1"/>
    <col min="3" max="3" width="15.7265625" style="125" bestFit="1" customWidth="1"/>
    <col min="4" max="4" width="3" style="125" customWidth="1"/>
    <col min="5" max="6" width="15.26953125" style="125" bestFit="1" customWidth="1"/>
    <col min="7" max="8" width="15.54296875" style="125" bestFit="1" customWidth="1"/>
    <col min="9" max="19" width="15.26953125" style="125" bestFit="1" customWidth="1"/>
    <col min="20" max="16384" width="9.1796875" style="85"/>
  </cols>
  <sheetData>
    <row r="1" spans="1:19" x14ac:dyDescent="0.35">
      <c r="E1" s="125" t="s">
        <v>289</v>
      </c>
      <c r="F1" s="125" t="s">
        <v>289</v>
      </c>
      <c r="R1" s="125" t="s">
        <v>290</v>
      </c>
      <c r="S1" s="125" t="s">
        <v>290</v>
      </c>
    </row>
    <row r="2" spans="1:19" x14ac:dyDescent="0.35">
      <c r="C2" s="125" t="s">
        <v>142</v>
      </c>
      <c r="E2" s="125" t="s">
        <v>184</v>
      </c>
      <c r="F2" s="125" t="s">
        <v>185</v>
      </c>
      <c r="G2" s="125" t="s">
        <v>186</v>
      </c>
      <c r="H2" s="125" t="s">
        <v>291</v>
      </c>
      <c r="I2" s="125" t="s">
        <v>292</v>
      </c>
      <c r="J2" s="125" t="s">
        <v>293</v>
      </c>
      <c r="K2" s="125" t="s">
        <v>294</v>
      </c>
      <c r="L2" s="125" t="s">
        <v>295</v>
      </c>
      <c r="M2" s="125" t="s">
        <v>296</v>
      </c>
      <c r="N2" s="125" t="s">
        <v>297</v>
      </c>
      <c r="O2" s="125" t="s">
        <v>298</v>
      </c>
      <c r="P2" s="125" t="s">
        <v>299</v>
      </c>
      <c r="Q2" s="125" t="s">
        <v>300</v>
      </c>
      <c r="R2" s="125" t="s">
        <v>301</v>
      </c>
      <c r="S2" s="125" t="s">
        <v>302</v>
      </c>
    </row>
    <row r="3" spans="1:19" ht="19.5" x14ac:dyDescent="0.35">
      <c r="B3" s="126" t="s">
        <v>303</v>
      </c>
      <c r="C3" s="125">
        <f>SUM(E3:Z3)</f>
        <v>53500</v>
      </c>
      <c r="E3" s="127">
        <v>3800</v>
      </c>
      <c r="F3" s="127">
        <v>3700</v>
      </c>
      <c r="G3" s="127">
        <v>3500</v>
      </c>
      <c r="H3" s="127">
        <v>3500</v>
      </c>
      <c r="I3" s="127">
        <v>3500</v>
      </c>
      <c r="J3" s="127">
        <v>3500</v>
      </c>
      <c r="K3" s="127">
        <v>3500</v>
      </c>
      <c r="L3" s="127">
        <v>3500</v>
      </c>
      <c r="M3" s="127">
        <v>3500</v>
      </c>
      <c r="N3" s="127">
        <v>3500</v>
      </c>
      <c r="O3" s="127">
        <v>3500</v>
      </c>
      <c r="P3" s="127">
        <v>3500</v>
      </c>
      <c r="Q3" s="127">
        <v>3500</v>
      </c>
      <c r="R3" s="127">
        <v>3750</v>
      </c>
      <c r="S3" s="127">
        <v>3750</v>
      </c>
    </row>
    <row r="4" spans="1:19" x14ac:dyDescent="0.35">
      <c r="A4" s="128" t="s">
        <v>304</v>
      </c>
    </row>
    <row r="5" spans="1:19" x14ac:dyDescent="0.35">
      <c r="A5" s="128">
        <v>1</v>
      </c>
      <c r="B5" s="85" t="s">
        <v>305</v>
      </c>
      <c r="C5" s="125">
        <f>SUM(E5:Z5)</f>
        <v>5350</v>
      </c>
      <c r="E5" s="125">
        <f>E3*0.1</f>
        <v>380</v>
      </c>
      <c r="F5" s="125">
        <f>F3*0.1</f>
        <v>370</v>
      </c>
      <c r="G5" s="125">
        <f t="shared" ref="G5:Q5" si="0">G3*0.1</f>
        <v>350</v>
      </c>
      <c r="H5" s="125">
        <f t="shared" si="0"/>
        <v>350</v>
      </c>
      <c r="I5" s="125">
        <f t="shared" si="0"/>
        <v>350</v>
      </c>
      <c r="J5" s="125">
        <f t="shared" si="0"/>
        <v>350</v>
      </c>
      <c r="K5" s="125">
        <f t="shared" si="0"/>
        <v>350</v>
      </c>
      <c r="L5" s="125">
        <f t="shared" si="0"/>
        <v>350</v>
      </c>
      <c r="M5" s="125">
        <f t="shared" si="0"/>
        <v>350</v>
      </c>
      <c r="N5" s="125">
        <f t="shared" si="0"/>
        <v>350</v>
      </c>
      <c r="O5" s="125">
        <f t="shared" si="0"/>
        <v>350</v>
      </c>
      <c r="P5" s="125">
        <f t="shared" si="0"/>
        <v>350</v>
      </c>
      <c r="Q5" s="125">
        <f t="shared" si="0"/>
        <v>350</v>
      </c>
      <c r="R5" s="125">
        <f>R3*0.1</f>
        <v>375</v>
      </c>
      <c r="S5" s="125">
        <f>S3*0.1</f>
        <v>375</v>
      </c>
    </row>
    <row r="6" spans="1:19" x14ac:dyDescent="0.35">
      <c r="A6" s="128">
        <v>3</v>
      </c>
      <c r="B6" s="85" t="s">
        <v>306</v>
      </c>
      <c r="C6" s="125">
        <f>SUM(E6:Z6)</f>
        <v>6520</v>
      </c>
      <c r="E6" s="127">
        <v>500</v>
      </c>
      <c r="F6" s="127">
        <v>125</v>
      </c>
      <c r="G6" s="127">
        <v>120</v>
      </c>
      <c r="H6" s="127">
        <v>100</v>
      </c>
      <c r="I6" s="127">
        <v>800</v>
      </c>
      <c r="J6" s="127">
        <v>1350</v>
      </c>
      <c r="K6" s="127">
        <v>1200</v>
      </c>
      <c r="L6" s="127">
        <v>500</v>
      </c>
      <c r="M6" s="127">
        <v>0</v>
      </c>
      <c r="N6" s="127">
        <v>400</v>
      </c>
      <c r="O6" s="127">
        <v>200</v>
      </c>
      <c r="P6" s="127">
        <v>500</v>
      </c>
      <c r="Q6" s="127">
        <v>100</v>
      </c>
      <c r="R6" s="127">
        <v>500</v>
      </c>
      <c r="S6" s="127">
        <v>125</v>
      </c>
    </row>
    <row r="7" spans="1:19" x14ac:dyDescent="0.35">
      <c r="A7" s="128">
        <v>2</v>
      </c>
      <c r="B7" s="85" t="s">
        <v>307</v>
      </c>
      <c r="C7" s="125">
        <f>SUM(E7:Z7)</f>
        <v>41630</v>
      </c>
      <c r="E7" s="129">
        <f>E3-E5-E6</f>
        <v>2920</v>
      </c>
      <c r="F7" s="129">
        <f>F3-F5-F6</f>
        <v>3205</v>
      </c>
      <c r="G7" s="129">
        <f t="shared" ref="G7:Q7" si="1">G3-G5-G6</f>
        <v>3030</v>
      </c>
      <c r="H7" s="129">
        <f t="shared" si="1"/>
        <v>3050</v>
      </c>
      <c r="I7" s="129">
        <f t="shared" si="1"/>
        <v>2350</v>
      </c>
      <c r="J7" s="129">
        <f t="shared" si="1"/>
        <v>1800</v>
      </c>
      <c r="K7" s="129">
        <f t="shared" si="1"/>
        <v>1950</v>
      </c>
      <c r="L7" s="129">
        <f t="shared" si="1"/>
        <v>2650</v>
      </c>
      <c r="M7" s="129">
        <f t="shared" si="1"/>
        <v>3150</v>
      </c>
      <c r="N7" s="129">
        <f t="shared" si="1"/>
        <v>2750</v>
      </c>
      <c r="O7" s="129">
        <f t="shared" si="1"/>
        <v>2950</v>
      </c>
      <c r="P7" s="129">
        <f t="shared" si="1"/>
        <v>2650</v>
      </c>
      <c r="Q7" s="129">
        <f t="shared" si="1"/>
        <v>3050</v>
      </c>
      <c r="R7" s="129">
        <f>R3-R5-R6</f>
        <v>2875</v>
      </c>
      <c r="S7" s="129">
        <f>S3-S5-S6</f>
        <v>3250</v>
      </c>
    </row>
    <row r="8" spans="1:19" ht="16" thickBot="1" x14ac:dyDescent="0.4">
      <c r="A8" s="128"/>
      <c r="B8" s="130" t="s">
        <v>142</v>
      </c>
      <c r="C8" s="131">
        <f>SUM(E8:Z8)</f>
        <v>53500</v>
      </c>
      <c r="D8" s="131"/>
      <c r="E8" s="131">
        <f>SUM(E5:E7)</f>
        <v>3800</v>
      </c>
      <c r="F8" s="131">
        <f>SUM(F5:F7)</f>
        <v>3700</v>
      </c>
      <c r="G8" s="131">
        <f t="shared" ref="G8:Q8" si="2">SUM(G5:G7)</f>
        <v>3500</v>
      </c>
      <c r="H8" s="131">
        <f t="shared" si="2"/>
        <v>3500</v>
      </c>
      <c r="I8" s="131">
        <f t="shared" si="2"/>
        <v>3500</v>
      </c>
      <c r="J8" s="131">
        <f t="shared" si="2"/>
        <v>3500</v>
      </c>
      <c r="K8" s="131">
        <f t="shared" si="2"/>
        <v>3500</v>
      </c>
      <c r="L8" s="131">
        <f t="shared" si="2"/>
        <v>3500</v>
      </c>
      <c r="M8" s="131">
        <f t="shared" si="2"/>
        <v>3500</v>
      </c>
      <c r="N8" s="131">
        <f t="shared" si="2"/>
        <v>3500</v>
      </c>
      <c r="O8" s="131">
        <f t="shared" si="2"/>
        <v>3500</v>
      </c>
      <c r="P8" s="131">
        <f t="shared" si="2"/>
        <v>3500</v>
      </c>
      <c r="Q8" s="131">
        <f t="shared" si="2"/>
        <v>3500</v>
      </c>
      <c r="R8" s="131">
        <f>SUM(R5:R7)</f>
        <v>3750</v>
      </c>
      <c r="S8" s="131">
        <f>SUM(S5:S7)</f>
        <v>3750</v>
      </c>
    </row>
    <row r="9" spans="1:19" x14ac:dyDescent="0.35">
      <c r="A9" s="128"/>
    </row>
    <row r="10" spans="1:19" x14ac:dyDescent="0.35">
      <c r="A10" s="128"/>
    </row>
    <row r="11" spans="1:19" x14ac:dyDescent="0.35">
      <c r="A11" s="128"/>
    </row>
    <row r="12" spans="1:19" ht="19.5" x14ac:dyDescent="0.35">
      <c r="A12" s="128"/>
      <c r="B12" s="126" t="s">
        <v>308</v>
      </c>
      <c r="C12" s="125">
        <f>SUM(E12:Z12)</f>
        <v>50925</v>
      </c>
      <c r="E12" s="127">
        <v>3575</v>
      </c>
      <c r="F12" s="127">
        <v>3450</v>
      </c>
      <c r="G12" s="127">
        <v>3300</v>
      </c>
      <c r="H12" s="127">
        <v>3300</v>
      </c>
      <c r="I12" s="127">
        <v>3300</v>
      </c>
      <c r="J12" s="127">
        <v>3300</v>
      </c>
      <c r="K12" s="127">
        <v>3300</v>
      </c>
      <c r="L12" s="127">
        <v>3300</v>
      </c>
      <c r="M12" s="127">
        <v>3300</v>
      </c>
      <c r="N12" s="127">
        <v>3300</v>
      </c>
      <c r="O12" s="127">
        <v>3300</v>
      </c>
      <c r="P12" s="127">
        <v>3550</v>
      </c>
      <c r="Q12" s="127">
        <v>3550</v>
      </c>
      <c r="R12" s="127">
        <v>3550</v>
      </c>
      <c r="S12" s="127">
        <v>3550</v>
      </c>
    </row>
    <row r="13" spans="1:19" x14ac:dyDescent="0.35">
      <c r="A13" s="128" t="s">
        <v>304</v>
      </c>
      <c r="D13" s="129"/>
      <c r="E13" s="129"/>
      <c r="F13" s="129"/>
      <c r="I13" s="129"/>
      <c r="J13" s="129"/>
      <c r="K13" s="129"/>
      <c r="L13" s="129"/>
      <c r="M13" s="129"/>
      <c r="N13" s="129"/>
      <c r="O13" s="129"/>
      <c r="P13" s="129"/>
      <c r="Q13" s="129"/>
      <c r="R13" s="129"/>
      <c r="S13" s="129"/>
    </row>
    <row r="14" spans="1:19" x14ac:dyDescent="0.35">
      <c r="A14" s="128">
        <v>1</v>
      </c>
      <c r="B14" s="85" t="s">
        <v>305</v>
      </c>
      <c r="C14" s="125">
        <f t="shared" ref="C14:C19" si="3">SUM(E14:Z14)</f>
        <v>5092.5</v>
      </c>
      <c r="E14" s="125">
        <f>E12*0.1</f>
        <v>357.5</v>
      </c>
      <c r="F14" s="125">
        <f>F12*0.1</f>
        <v>345</v>
      </c>
      <c r="G14" s="125">
        <f t="shared" ref="G14:Q14" si="4">G12*0.1</f>
        <v>330</v>
      </c>
      <c r="H14" s="125">
        <f t="shared" si="4"/>
        <v>330</v>
      </c>
      <c r="I14" s="125">
        <f t="shared" si="4"/>
        <v>330</v>
      </c>
      <c r="J14" s="125">
        <f t="shared" si="4"/>
        <v>330</v>
      </c>
      <c r="K14" s="125">
        <f t="shared" si="4"/>
        <v>330</v>
      </c>
      <c r="L14" s="125">
        <f t="shared" si="4"/>
        <v>330</v>
      </c>
      <c r="M14" s="125">
        <f t="shared" si="4"/>
        <v>330</v>
      </c>
      <c r="N14" s="125">
        <f t="shared" si="4"/>
        <v>330</v>
      </c>
      <c r="O14" s="125">
        <f t="shared" si="4"/>
        <v>330</v>
      </c>
      <c r="P14" s="125">
        <f t="shared" si="4"/>
        <v>355</v>
      </c>
      <c r="Q14" s="125">
        <f t="shared" si="4"/>
        <v>355</v>
      </c>
      <c r="R14" s="125">
        <f>R12*0.1</f>
        <v>355</v>
      </c>
      <c r="S14" s="125">
        <f>S12*0.1</f>
        <v>355</v>
      </c>
    </row>
    <row r="15" spans="1:19" x14ac:dyDescent="0.35">
      <c r="A15" s="128"/>
      <c r="B15" s="85" t="s">
        <v>309</v>
      </c>
      <c r="C15" s="125">
        <f t="shared" si="3"/>
        <v>45832.5</v>
      </c>
      <c r="E15" s="125">
        <f>+E12-E14</f>
        <v>3217.5</v>
      </c>
      <c r="F15" s="125">
        <f>+F12-F14</f>
        <v>3105</v>
      </c>
      <c r="G15" s="125">
        <f>+G12-G14</f>
        <v>2970</v>
      </c>
      <c r="H15" s="125">
        <f t="shared" ref="H15:P15" si="5">+H12-H14</f>
        <v>2970</v>
      </c>
      <c r="I15" s="125">
        <f t="shared" si="5"/>
        <v>2970</v>
      </c>
      <c r="J15" s="125">
        <f t="shared" si="5"/>
        <v>2970</v>
      </c>
      <c r="K15" s="125">
        <f t="shared" si="5"/>
        <v>2970</v>
      </c>
      <c r="L15" s="125">
        <f t="shared" si="5"/>
        <v>2970</v>
      </c>
      <c r="M15" s="125">
        <f t="shared" si="5"/>
        <v>2970</v>
      </c>
      <c r="N15" s="125">
        <f t="shared" si="5"/>
        <v>2970</v>
      </c>
      <c r="O15" s="125">
        <f t="shared" si="5"/>
        <v>2970</v>
      </c>
      <c r="P15" s="125">
        <f t="shared" si="5"/>
        <v>3195</v>
      </c>
      <c r="Q15" s="125">
        <f>+Q12-Q14</f>
        <v>3195</v>
      </c>
      <c r="R15" s="125">
        <f>+R12-R14</f>
        <v>3195</v>
      </c>
      <c r="S15" s="125">
        <f>+S12-S14</f>
        <v>3195</v>
      </c>
    </row>
    <row r="16" spans="1:19" ht="31" x14ac:dyDescent="0.35">
      <c r="A16" s="128">
        <v>2</v>
      </c>
      <c r="B16" s="106" t="s">
        <v>310</v>
      </c>
      <c r="C16" s="125">
        <f t="shared" si="3"/>
        <v>41630</v>
      </c>
      <c r="E16" s="132">
        <f>+E7</f>
        <v>2920</v>
      </c>
      <c r="F16" s="132">
        <f>+F7</f>
        <v>3205</v>
      </c>
      <c r="G16" s="132">
        <f t="shared" ref="G16:Q16" si="6">+G7</f>
        <v>3030</v>
      </c>
      <c r="H16" s="132">
        <f t="shared" si="6"/>
        <v>3050</v>
      </c>
      <c r="I16" s="132">
        <f t="shared" si="6"/>
        <v>2350</v>
      </c>
      <c r="J16" s="132">
        <f t="shared" si="6"/>
        <v>1800</v>
      </c>
      <c r="K16" s="132">
        <f t="shared" si="6"/>
        <v>1950</v>
      </c>
      <c r="L16" s="132">
        <f t="shared" si="6"/>
        <v>2650</v>
      </c>
      <c r="M16" s="132">
        <f t="shared" si="6"/>
        <v>3150</v>
      </c>
      <c r="N16" s="132">
        <f t="shared" si="6"/>
        <v>2750</v>
      </c>
      <c r="O16" s="132">
        <f t="shared" si="6"/>
        <v>2950</v>
      </c>
      <c r="P16" s="132">
        <f>+P7</f>
        <v>2650</v>
      </c>
      <c r="Q16" s="132">
        <f t="shared" si="6"/>
        <v>3050</v>
      </c>
      <c r="R16" s="132">
        <f>+R7</f>
        <v>2875</v>
      </c>
      <c r="S16" s="132">
        <f>+S7</f>
        <v>3250</v>
      </c>
    </row>
    <row r="17" spans="1:19" ht="31" x14ac:dyDescent="0.35">
      <c r="A17" s="128"/>
      <c r="B17" s="106" t="s">
        <v>311</v>
      </c>
      <c r="C17" s="125">
        <f t="shared" si="3"/>
        <v>4677.5</v>
      </c>
      <c r="E17" s="125">
        <f>IF(E15-E16&gt;0,E15-E16,0)</f>
        <v>297.5</v>
      </c>
      <c r="F17" s="125">
        <f>IF(F15-F16&gt;0,F15-F16,0)</f>
        <v>0</v>
      </c>
      <c r="G17" s="125">
        <f>IF(G15-G16&gt;0,G15-G16,0)</f>
        <v>0</v>
      </c>
      <c r="H17" s="125">
        <f>IF(H15-H16&gt;0,H15-H16,0)</f>
        <v>0</v>
      </c>
      <c r="I17" s="125">
        <f>IF(I15-I16&gt;0,I15-I16,0)</f>
        <v>620</v>
      </c>
      <c r="J17" s="125">
        <f t="shared" ref="J17:O17" si="7">IF(J15-J16&gt;0,J15-J16,0)</f>
        <v>1170</v>
      </c>
      <c r="K17" s="125">
        <f t="shared" si="7"/>
        <v>1020</v>
      </c>
      <c r="L17" s="125">
        <f t="shared" si="7"/>
        <v>320</v>
      </c>
      <c r="M17" s="125">
        <f t="shared" si="7"/>
        <v>0</v>
      </c>
      <c r="N17" s="125">
        <f t="shared" si="7"/>
        <v>220</v>
      </c>
      <c r="O17" s="125">
        <f t="shared" si="7"/>
        <v>20</v>
      </c>
      <c r="P17" s="125">
        <f>IF(P15-P16&gt;0,P15-P16,0)</f>
        <v>545</v>
      </c>
      <c r="Q17" s="125">
        <f t="shared" ref="Q17" si="8">IF(Q15-Q16&gt;0,Q15-Q16,0)</f>
        <v>145</v>
      </c>
      <c r="R17" s="125">
        <f>IF(R15-R16&gt;0,R15-R16,0)</f>
        <v>320</v>
      </c>
      <c r="S17" s="125">
        <f>IF(S15-S16&gt;0,S15-S16,0)</f>
        <v>0</v>
      </c>
    </row>
    <row r="18" spans="1:19" x14ac:dyDescent="0.35">
      <c r="A18" s="128">
        <v>3</v>
      </c>
      <c r="B18" s="85" t="s">
        <v>312</v>
      </c>
      <c r="C18" s="125">
        <f t="shared" si="3"/>
        <v>6777.5</v>
      </c>
      <c r="E18" s="125">
        <f>E6+E5-E14</f>
        <v>522.5</v>
      </c>
      <c r="F18" s="125">
        <f>F6+F5-F14</f>
        <v>150</v>
      </c>
      <c r="G18" s="125">
        <f>G6+G5-G14</f>
        <v>140</v>
      </c>
      <c r="H18" s="125">
        <f>H6+H5-H14</f>
        <v>120</v>
      </c>
      <c r="I18" s="125">
        <f>I6+I5-I14</f>
        <v>820</v>
      </c>
      <c r="J18" s="125">
        <f t="shared" ref="J18:Q18" si="9">J6+J5-J14</f>
        <v>1370</v>
      </c>
      <c r="K18" s="125">
        <f t="shared" si="9"/>
        <v>1220</v>
      </c>
      <c r="L18" s="125">
        <f t="shared" si="9"/>
        <v>520</v>
      </c>
      <c r="M18" s="125">
        <f t="shared" si="9"/>
        <v>20</v>
      </c>
      <c r="N18" s="125">
        <f t="shared" si="9"/>
        <v>420</v>
      </c>
      <c r="O18" s="125">
        <f t="shared" si="9"/>
        <v>220</v>
      </c>
      <c r="P18" s="125">
        <f>P6+P5-P14</f>
        <v>495</v>
      </c>
      <c r="Q18" s="125">
        <f t="shared" si="9"/>
        <v>95</v>
      </c>
      <c r="R18" s="125">
        <f>R6+R5-R14</f>
        <v>520</v>
      </c>
      <c r="S18" s="125">
        <f>S6+S5-S14</f>
        <v>145</v>
      </c>
    </row>
    <row r="19" spans="1:19" ht="16" thickBot="1" x14ac:dyDescent="0.4">
      <c r="B19" s="130" t="s">
        <v>313</v>
      </c>
      <c r="C19" s="131">
        <f t="shared" si="3"/>
        <v>2100</v>
      </c>
      <c r="E19" s="131">
        <f>E18-E17</f>
        <v>225</v>
      </c>
      <c r="F19" s="131">
        <f>F18-F17</f>
        <v>150</v>
      </c>
      <c r="G19" s="131">
        <f>G18-G17</f>
        <v>140</v>
      </c>
      <c r="H19" s="131">
        <f>H18-H17</f>
        <v>120</v>
      </c>
      <c r="I19" s="131">
        <f>I18-I17</f>
        <v>200</v>
      </c>
      <c r="J19" s="131">
        <f t="shared" ref="J19:Q19" si="10">J18-J17</f>
        <v>200</v>
      </c>
      <c r="K19" s="131">
        <f t="shared" si="10"/>
        <v>200</v>
      </c>
      <c r="L19" s="131">
        <f t="shared" si="10"/>
        <v>200</v>
      </c>
      <c r="M19" s="131">
        <f t="shared" si="10"/>
        <v>20</v>
      </c>
      <c r="N19" s="131">
        <f t="shared" si="10"/>
        <v>200</v>
      </c>
      <c r="O19" s="131">
        <f t="shared" si="10"/>
        <v>200</v>
      </c>
      <c r="P19" s="131">
        <f t="shared" si="10"/>
        <v>-50</v>
      </c>
      <c r="Q19" s="131">
        <f t="shared" si="10"/>
        <v>-50</v>
      </c>
      <c r="R19" s="131">
        <f>R18-R17</f>
        <v>200</v>
      </c>
      <c r="S19" s="131">
        <f>S18-S17</f>
        <v>145</v>
      </c>
    </row>
    <row r="21" spans="1:19" ht="31" x14ac:dyDescent="0.35">
      <c r="B21" s="133" t="s">
        <v>314</v>
      </c>
      <c r="C21" s="134">
        <f>SUM(E21:Z21)</f>
        <v>475</v>
      </c>
      <c r="E21" s="134">
        <f>IF(E16&gt;E15,E16-E15,0)</f>
        <v>0</v>
      </c>
      <c r="F21" s="134">
        <f>IF(F16&gt;F15,F16-F15,0)</f>
        <v>100</v>
      </c>
      <c r="G21" s="134">
        <f>IF(G16&gt;G15,G16-G15,0)</f>
        <v>60</v>
      </c>
      <c r="H21" s="134">
        <f t="shared" ref="H21:Q21" si="11">IF(H16&gt;H15,H16-H15,0)</f>
        <v>80</v>
      </c>
      <c r="I21" s="134">
        <f t="shared" si="11"/>
        <v>0</v>
      </c>
      <c r="J21" s="134">
        <f t="shared" si="11"/>
        <v>0</v>
      </c>
      <c r="K21" s="134">
        <f t="shared" si="11"/>
        <v>0</v>
      </c>
      <c r="L21" s="134">
        <f t="shared" si="11"/>
        <v>0</v>
      </c>
      <c r="M21" s="134">
        <f t="shared" si="11"/>
        <v>180</v>
      </c>
      <c r="N21" s="134">
        <f t="shared" si="11"/>
        <v>0</v>
      </c>
      <c r="O21" s="134">
        <f t="shared" si="11"/>
        <v>0</v>
      </c>
      <c r="P21" s="134">
        <f t="shared" si="11"/>
        <v>0</v>
      </c>
      <c r="Q21" s="134">
        <f t="shared" si="11"/>
        <v>0</v>
      </c>
      <c r="R21" s="134">
        <f>IF(R16&gt;R15,R16-R15,0)</f>
        <v>0</v>
      </c>
      <c r="S21" s="134">
        <f>IF(S16&gt;S15,S16-S15,0)</f>
        <v>55</v>
      </c>
    </row>
    <row r="22" spans="1:19" ht="16" thickTop="1" x14ac:dyDescent="0.35"/>
    <row r="23" spans="1:19" x14ac:dyDescent="0.35">
      <c r="B23" s="85" t="s">
        <v>315</v>
      </c>
      <c r="E23" s="125">
        <f>E14+E18-E5-E6</f>
        <v>0</v>
      </c>
      <c r="F23" s="125">
        <f>F14+F18-F5-F6</f>
        <v>0</v>
      </c>
      <c r="G23" s="125">
        <f>G14+G18-G5-G6</f>
        <v>0</v>
      </c>
      <c r="H23" s="125">
        <f>H14+H18-H5-H6</f>
        <v>0</v>
      </c>
      <c r="I23" s="125">
        <f>I14+I18-I5-I6</f>
        <v>0</v>
      </c>
      <c r="J23" s="125">
        <f t="shared" ref="J23:Q23" si="12">J14+J18-J5-J6</f>
        <v>0</v>
      </c>
      <c r="K23" s="125">
        <f t="shared" si="12"/>
        <v>0</v>
      </c>
      <c r="L23" s="125">
        <f t="shared" si="12"/>
        <v>0</v>
      </c>
      <c r="M23" s="125">
        <f t="shared" si="12"/>
        <v>0</v>
      </c>
      <c r="N23" s="125">
        <f t="shared" si="12"/>
        <v>0</v>
      </c>
      <c r="O23" s="125">
        <f t="shared" si="12"/>
        <v>0</v>
      </c>
      <c r="P23" s="125">
        <f t="shared" si="12"/>
        <v>0</v>
      </c>
      <c r="Q23" s="125">
        <f t="shared" si="12"/>
        <v>0</v>
      </c>
      <c r="R23" s="125">
        <f>R14+R18-R5-R6</f>
        <v>0</v>
      </c>
      <c r="S23" s="125">
        <f>S14+S18-S5-S6</f>
        <v>0</v>
      </c>
    </row>
    <row r="24" spans="1:19" x14ac:dyDescent="0.35">
      <c r="B24" s="85" t="s">
        <v>316</v>
      </c>
      <c r="E24" s="125">
        <f>+E3-E12-E19-E21</f>
        <v>0</v>
      </c>
      <c r="F24" s="125">
        <f>+F3-F12-F19-F21</f>
        <v>0</v>
      </c>
      <c r="G24" s="125">
        <f t="shared" ref="G24:Q24" si="13">+G3-G12-G19-G21</f>
        <v>0</v>
      </c>
      <c r="H24" s="125">
        <f t="shared" si="13"/>
        <v>0</v>
      </c>
      <c r="I24" s="125">
        <f t="shared" si="13"/>
        <v>0</v>
      </c>
      <c r="J24" s="125">
        <f t="shared" si="13"/>
        <v>0</v>
      </c>
      <c r="K24" s="125">
        <f t="shared" si="13"/>
        <v>0</v>
      </c>
      <c r="L24" s="125">
        <f t="shared" si="13"/>
        <v>0</v>
      </c>
      <c r="M24" s="125">
        <f t="shared" si="13"/>
        <v>0</v>
      </c>
      <c r="N24" s="125">
        <f t="shared" si="13"/>
        <v>0</v>
      </c>
      <c r="O24" s="125">
        <f t="shared" si="13"/>
        <v>0</v>
      </c>
      <c r="P24" s="125">
        <f t="shared" si="13"/>
        <v>0</v>
      </c>
      <c r="Q24" s="125">
        <f t="shared" si="13"/>
        <v>0</v>
      </c>
      <c r="R24" s="125">
        <f>+R3-R12-R19-R21</f>
        <v>0</v>
      </c>
      <c r="S24" s="125">
        <f>+S3-S12-S19-S21</f>
        <v>0</v>
      </c>
    </row>
  </sheetData>
  <conditionalFormatting sqref="G16:N16">
    <cfRule type="expression" dxfId="13" priority="5">
      <formula>G16&gt;G15</formula>
    </cfRule>
    <cfRule type="expression" dxfId="12" priority="6">
      <formula>G16&lt;G15</formula>
    </cfRule>
  </conditionalFormatting>
  <conditionalFormatting sqref="O16:S16">
    <cfRule type="expression" dxfId="11" priority="3">
      <formula>O16&gt;O15</formula>
    </cfRule>
    <cfRule type="expression" dxfId="10" priority="4">
      <formula>O16&lt;O15</formula>
    </cfRule>
  </conditionalFormatting>
  <conditionalFormatting sqref="E16:F16">
    <cfRule type="expression" dxfId="9" priority="1">
      <formula>E16&gt;E15</formula>
    </cfRule>
    <cfRule type="expression" dxfId="8" priority="2">
      <formula>E16&lt;E15</formula>
    </cfRule>
  </conditionalFormatting>
  <pageMargins left="0.19685039370078741" right="0.19685039370078741" top="0.74803149606299213" bottom="0.74803149606299213" header="0.31496062992125984" footer="0.31496062992125984"/>
  <pageSetup scale="4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CAC0-4314-4AD3-9D09-596D3159F676}">
  <sheetPr>
    <pageSetUpPr fitToPage="1"/>
  </sheetPr>
  <dimension ref="A1:S24"/>
  <sheetViews>
    <sheetView workbookViewId="0">
      <selection activeCell="B1" sqref="B1"/>
    </sheetView>
  </sheetViews>
  <sheetFormatPr defaultColWidth="9.1796875" defaultRowHeight="15.5" x14ac:dyDescent="0.35"/>
  <cols>
    <col min="1" max="1" width="9.26953125" style="85" bestFit="1" customWidth="1"/>
    <col min="2" max="2" width="54.1796875" style="85" bestFit="1" customWidth="1"/>
    <col min="3" max="3" width="15.7265625" style="125" bestFit="1" customWidth="1"/>
    <col min="4" max="4" width="3" style="125" customWidth="1"/>
    <col min="5" max="6" width="15.26953125" style="125" bestFit="1" customWidth="1"/>
    <col min="7" max="8" width="15.54296875" style="125" bestFit="1" customWidth="1"/>
    <col min="9" max="19" width="15.26953125" style="125" bestFit="1" customWidth="1"/>
    <col min="20" max="16384" width="9.1796875" style="85"/>
  </cols>
  <sheetData>
    <row r="1" spans="1:19" x14ac:dyDescent="0.35">
      <c r="E1" s="125" t="s">
        <v>289</v>
      </c>
      <c r="F1" s="125" t="s">
        <v>289</v>
      </c>
      <c r="R1" s="125" t="s">
        <v>290</v>
      </c>
      <c r="S1" s="125" t="s">
        <v>290</v>
      </c>
    </row>
    <row r="2" spans="1:19" x14ac:dyDescent="0.35">
      <c r="C2" s="125" t="s">
        <v>142</v>
      </c>
      <c r="E2" s="125" t="s">
        <v>184</v>
      </c>
      <c r="F2" s="125" t="s">
        <v>185</v>
      </c>
      <c r="G2" s="125" t="s">
        <v>186</v>
      </c>
      <c r="H2" s="125" t="s">
        <v>291</v>
      </c>
      <c r="I2" s="125" t="s">
        <v>292</v>
      </c>
      <c r="J2" s="125" t="s">
        <v>293</v>
      </c>
      <c r="K2" s="125" t="s">
        <v>294</v>
      </c>
      <c r="L2" s="125" t="s">
        <v>295</v>
      </c>
      <c r="M2" s="125" t="s">
        <v>296</v>
      </c>
      <c r="N2" s="125" t="s">
        <v>297</v>
      </c>
      <c r="O2" s="125" t="s">
        <v>298</v>
      </c>
      <c r="P2" s="125" t="s">
        <v>299</v>
      </c>
      <c r="Q2" s="125" t="s">
        <v>300</v>
      </c>
      <c r="R2" s="125" t="s">
        <v>301</v>
      </c>
      <c r="S2" s="125" t="s">
        <v>302</v>
      </c>
    </row>
    <row r="3" spans="1:19" ht="19.5" x14ac:dyDescent="0.35">
      <c r="B3" s="126" t="s">
        <v>303</v>
      </c>
      <c r="C3" s="125">
        <f>SUM(E3:Z3)</f>
        <v>0</v>
      </c>
      <c r="E3" s="127"/>
      <c r="F3" s="127"/>
      <c r="G3" s="127"/>
      <c r="H3" s="127"/>
      <c r="I3" s="127"/>
      <c r="J3" s="127"/>
      <c r="K3" s="127"/>
      <c r="L3" s="127"/>
      <c r="M3" s="127"/>
      <c r="N3" s="127"/>
      <c r="O3" s="127"/>
      <c r="P3" s="127"/>
      <c r="Q3" s="127"/>
      <c r="R3" s="127"/>
      <c r="S3" s="127"/>
    </row>
    <row r="4" spans="1:19" x14ac:dyDescent="0.35">
      <c r="A4" s="128" t="s">
        <v>304</v>
      </c>
    </row>
    <row r="5" spans="1:19" x14ac:dyDescent="0.35">
      <c r="A5" s="128">
        <v>1</v>
      </c>
      <c r="B5" s="85" t="s">
        <v>305</v>
      </c>
      <c r="C5" s="125">
        <f>SUM(E5:Z5)</f>
        <v>0</v>
      </c>
      <c r="E5" s="125">
        <f>E3*0.1</f>
        <v>0</v>
      </c>
      <c r="F5" s="125">
        <f>F3*0.1</f>
        <v>0</v>
      </c>
      <c r="G5" s="125">
        <f t="shared" ref="G5:Q5" si="0">G3*0.1</f>
        <v>0</v>
      </c>
      <c r="H5" s="125">
        <f t="shared" si="0"/>
        <v>0</v>
      </c>
      <c r="I5" s="125">
        <f t="shared" si="0"/>
        <v>0</v>
      </c>
      <c r="J5" s="125">
        <f t="shared" si="0"/>
        <v>0</v>
      </c>
      <c r="K5" s="125">
        <f t="shared" si="0"/>
        <v>0</v>
      </c>
      <c r="L5" s="125">
        <f t="shared" si="0"/>
        <v>0</v>
      </c>
      <c r="M5" s="125">
        <f t="shared" si="0"/>
        <v>0</v>
      </c>
      <c r="N5" s="125">
        <f t="shared" si="0"/>
        <v>0</v>
      </c>
      <c r="O5" s="125">
        <f t="shared" si="0"/>
        <v>0</v>
      </c>
      <c r="P5" s="125">
        <f t="shared" si="0"/>
        <v>0</v>
      </c>
      <c r="Q5" s="125">
        <f t="shared" si="0"/>
        <v>0</v>
      </c>
      <c r="R5" s="125">
        <f>R3*0.1</f>
        <v>0</v>
      </c>
      <c r="S5" s="125">
        <f>S3*0.1</f>
        <v>0</v>
      </c>
    </row>
    <row r="6" spans="1:19" x14ac:dyDescent="0.35">
      <c r="A6" s="128">
        <v>3</v>
      </c>
      <c r="B6" s="85" t="s">
        <v>306</v>
      </c>
      <c r="C6" s="125">
        <f>SUM(E6:Z6)</f>
        <v>0</v>
      </c>
      <c r="E6" s="127"/>
      <c r="F6" s="127"/>
      <c r="G6" s="127"/>
      <c r="H6" s="127"/>
      <c r="I6" s="127"/>
      <c r="J6" s="127"/>
      <c r="K6" s="127"/>
      <c r="L6" s="127"/>
      <c r="M6" s="127"/>
      <c r="N6" s="127"/>
      <c r="O6" s="127"/>
      <c r="P6" s="127"/>
      <c r="Q6" s="127"/>
      <c r="R6" s="127"/>
      <c r="S6" s="127"/>
    </row>
    <row r="7" spans="1:19" x14ac:dyDescent="0.35">
      <c r="A7" s="128">
        <v>2</v>
      </c>
      <c r="B7" s="85" t="s">
        <v>307</v>
      </c>
      <c r="C7" s="125">
        <f>SUM(E7:Z7)</f>
        <v>0</v>
      </c>
      <c r="E7" s="129">
        <f>E3-E5-E6</f>
        <v>0</v>
      </c>
      <c r="F7" s="129">
        <f>F3-F5-F6</f>
        <v>0</v>
      </c>
      <c r="G7" s="129">
        <f t="shared" ref="G7:Q7" si="1">G3-G5-G6</f>
        <v>0</v>
      </c>
      <c r="H7" s="129">
        <f t="shared" si="1"/>
        <v>0</v>
      </c>
      <c r="I7" s="129">
        <f t="shared" si="1"/>
        <v>0</v>
      </c>
      <c r="J7" s="129">
        <f t="shared" si="1"/>
        <v>0</v>
      </c>
      <c r="K7" s="129">
        <f t="shared" si="1"/>
        <v>0</v>
      </c>
      <c r="L7" s="129">
        <f t="shared" si="1"/>
        <v>0</v>
      </c>
      <c r="M7" s="129">
        <f t="shared" si="1"/>
        <v>0</v>
      </c>
      <c r="N7" s="129">
        <f t="shared" si="1"/>
        <v>0</v>
      </c>
      <c r="O7" s="129">
        <f t="shared" si="1"/>
        <v>0</v>
      </c>
      <c r="P7" s="129">
        <f t="shared" si="1"/>
        <v>0</v>
      </c>
      <c r="Q7" s="129">
        <f t="shared" si="1"/>
        <v>0</v>
      </c>
      <c r="R7" s="129">
        <f>R3-R5-R6</f>
        <v>0</v>
      </c>
      <c r="S7" s="129">
        <f>S3-S5-S6</f>
        <v>0</v>
      </c>
    </row>
    <row r="8" spans="1:19" ht="16" thickBot="1" x14ac:dyDescent="0.4">
      <c r="A8" s="128"/>
      <c r="B8" s="130" t="s">
        <v>142</v>
      </c>
      <c r="C8" s="131">
        <f>SUM(E8:Z8)</f>
        <v>0</v>
      </c>
      <c r="D8" s="131"/>
      <c r="E8" s="131">
        <f>SUM(E5:E7)</f>
        <v>0</v>
      </c>
      <c r="F8" s="131">
        <f>SUM(F5:F7)</f>
        <v>0</v>
      </c>
      <c r="G8" s="131">
        <f t="shared" ref="G8:Q8" si="2">SUM(G5:G7)</f>
        <v>0</v>
      </c>
      <c r="H8" s="131">
        <f t="shared" si="2"/>
        <v>0</v>
      </c>
      <c r="I8" s="131">
        <f t="shared" si="2"/>
        <v>0</v>
      </c>
      <c r="J8" s="131">
        <f t="shared" si="2"/>
        <v>0</v>
      </c>
      <c r="K8" s="131">
        <f t="shared" si="2"/>
        <v>0</v>
      </c>
      <c r="L8" s="131">
        <f t="shared" si="2"/>
        <v>0</v>
      </c>
      <c r="M8" s="131">
        <f t="shared" si="2"/>
        <v>0</v>
      </c>
      <c r="N8" s="131">
        <f t="shared" si="2"/>
        <v>0</v>
      </c>
      <c r="O8" s="131">
        <f t="shared" si="2"/>
        <v>0</v>
      </c>
      <c r="P8" s="131">
        <f t="shared" si="2"/>
        <v>0</v>
      </c>
      <c r="Q8" s="131">
        <f t="shared" si="2"/>
        <v>0</v>
      </c>
      <c r="R8" s="131">
        <f>SUM(R5:R7)</f>
        <v>0</v>
      </c>
      <c r="S8" s="131">
        <f>SUM(S5:S7)</f>
        <v>0</v>
      </c>
    </row>
    <row r="9" spans="1:19" x14ac:dyDescent="0.35">
      <c r="A9" s="128"/>
    </row>
    <row r="10" spans="1:19" x14ac:dyDescent="0.35">
      <c r="A10" s="128"/>
    </row>
    <row r="11" spans="1:19" x14ac:dyDescent="0.35">
      <c r="A11" s="128"/>
    </row>
    <row r="12" spans="1:19" ht="19.5" x14ac:dyDescent="0.35">
      <c r="A12" s="128"/>
      <c r="B12" s="126" t="s">
        <v>308</v>
      </c>
      <c r="C12" s="125">
        <f>SUM(E12:Z12)</f>
        <v>0</v>
      </c>
      <c r="E12" s="127"/>
      <c r="F12" s="127"/>
      <c r="G12" s="127"/>
      <c r="H12" s="127"/>
      <c r="I12" s="127"/>
      <c r="J12" s="127"/>
      <c r="K12" s="127"/>
      <c r="L12" s="127"/>
      <c r="M12" s="127"/>
      <c r="N12" s="127"/>
      <c r="O12" s="127"/>
      <c r="P12" s="127"/>
      <c r="Q12" s="127"/>
      <c r="R12" s="127"/>
      <c r="S12" s="127"/>
    </row>
    <row r="13" spans="1:19" x14ac:dyDescent="0.35">
      <c r="A13" s="128" t="s">
        <v>304</v>
      </c>
      <c r="D13" s="129"/>
      <c r="E13" s="129"/>
      <c r="F13" s="129"/>
      <c r="I13" s="129"/>
      <c r="J13" s="129"/>
      <c r="K13" s="129"/>
      <c r="L13" s="129"/>
      <c r="M13" s="129"/>
      <c r="N13" s="129"/>
      <c r="O13" s="129"/>
      <c r="P13" s="129"/>
      <c r="Q13" s="129"/>
      <c r="R13" s="129"/>
      <c r="S13" s="129"/>
    </row>
    <row r="14" spans="1:19" x14ac:dyDescent="0.35">
      <c r="A14" s="128">
        <v>1</v>
      </c>
      <c r="B14" s="85" t="s">
        <v>305</v>
      </c>
      <c r="C14" s="125">
        <f t="shared" ref="C14:C19" si="3">SUM(E14:Z14)</f>
        <v>0</v>
      </c>
      <c r="E14" s="125">
        <f>E12*0.1</f>
        <v>0</v>
      </c>
      <c r="F14" s="125">
        <f>F12*0.1</f>
        <v>0</v>
      </c>
      <c r="G14" s="125">
        <f t="shared" ref="G14:Q14" si="4">G12*0.1</f>
        <v>0</v>
      </c>
      <c r="H14" s="125">
        <f t="shared" si="4"/>
        <v>0</v>
      </c>
      <c r="I14" s="125">
        <f t="shared" si="4"/>
        <v>0</v>
      </c>
      <c r="J14" s="125">
        <f t="shared" si="4"/>
        <v>0</v>
      </c>
      <c r="K14" s="125">
        <f t="shared" si="4"/>
        <v>0</v>
      </c>
      <c r="L14" s="125">
        <f t="shared" si="4"/>
        <v>0</v>
      </c>
      <c r="M14" s="125">
        <f t="shared" si="4"/>
        <v>0</v>
      </c>
      <c r="N14" s="125">
        <f t="shared" si="4"/>
        <v>0</v>
      </c>
      <c r="O14" s="125">
        <f t="shared" si="4"/>
        <v>0</v>
      </c>
      <c r="P14" s="125">
        <f t="shared" si="4"/>
        <v>0</v>
      </c>
      <c r="Q14" s="125">
        <f t="shared" si="4"/>
        <v>0</v>
      </c>
      <c r="R14" s="125">
        <f>R12*0.1</f>
        <v>0</v>
      </c>
      <c r="S14" s="125">
        <f>S12*0.1</f>
        <v>0</v>
      </c>
    </row>
    <row r="15" spans="1:19" x14ac:dyDescent="0.35">
      <c r="A15" s="128"/>
      <c r="B15" s="85" t="s">
        <v>309</v>
      </c>
      <c r="C15" s="125">
        <f t="shared" si="3"/>
        <v>0</v>
      </c>
      <c r="E15" s="125">
        <f>+E12-E14</f>
        <v>0</v>
      </c>
      <c r="F15" s="125">
        <f>+F12-F14</f>
        <v>0</v>
      </c>
      <c r="G15" s="125">
        <f>+G12-G14</f>
        <v>0</v>
      </c>
      <c r="H15" s="125">
        <f t="shared" ref="H15:P15" si="5">+H12-H14</f>
        <v>0</v>
      </c>
      <c r="I15" s="125">
        <f t="shared" si="5"/>
        <v>0</v>
      </c>
      <c r="J15" s="125">
        <f t="shared" si="5"/>
        <v>0</v>
      </c>
      <c r="K15" s="125">
        <f t="shared" si="5"/>
        <v>0</v>
      </c>
      <c r="L15" s="125">
        <f t="shared" si="5"/>
        <v>0</v>
      </c>
      <c r="M15" s="125">
        <f t="shared" si="5"/>
        <v>0</v>
      </c>
      <c r="N15" s="125">
        <f t="shared" si="5"/>
        <v>0</v>
      </c>
      <c r="O15" s="125">
        <f t="shared" si="5"/>
        <v>0</v>
      </c>
      <c r="P15" s="125">
        <f t="shared" si="5"/>
        <v>0</v>
      </c>
      <c r="Q15" s="125">
        <f>+Q12-Q14</f>
        <v>0</v>
      </c>
      <c r="R15" s="125">
        <f>+R12-R14</f>
        <v>0</v>
      </c>
      <c r="S15" s="125">
        <f>+S12-S14</f>
        <v>0</v>
      </c>
    </row>
    <row r="16" spans="1:19" ht="31" x14ac:dyDescent="0.35">
      <c r="A16" s="128">
        <v>2</v>
      </c>
      <c r="B16" s="106" t="s">
        <v>310</v>
      </c>
      <c r="C16" s="125">
        <f t="shared" si="3"/>
        <v>0</v>
      </c>
      <c r="E16" s="132">
        <f>+E7</f>
        <v>0</v>
      </c>
      <c r="F16" s="132">
        <f>+F7</f>
        <v>0</v>
      </c>
      <c r="G16" s="132">
        <f t="shared" ref="G16:O16" si="6">+G7</f>
        <v>0</v>
      </c>
      <c r="H16" s="132">
        <f t="shared" si="6"/>
        <v>0</v>
      </c>
      <c r="I16" s="132">
        <f t="shared" si="6"/>
        <v>0</v>
      </c>
      <c r="J16" s="132">
        <f t="shared" si="6"/>
        <v>0</v>
      </c>
      <c r="K16" s="132">
        <f t="shared" si="6"/>
        <v>0</v>
      </c>
      <c r="L16" s="132">
        <f t="shared" si="6"/>
        <v>0</v>
      </c>
      <c r="M16" s="132">
        <f t="shared" si="6"/>
        <v>0</v>
      </c>
      <c r="N16" s="132">
        <f t="shared" si="6"/>
        <v>0</v>
      </c>
      <c r="O16" s="132">
        <f t="shared" si="6"/>
        <v>0</v>
      </c>
      <c r="P16" s="132">
        <f>+P7</f>
        <v>0</v>
      </c>
      <c r="Q16" s="132">
        <f t="shared" ref="Q16" si="7">+Q7</f>
        <v>0</v>
      </c>
      <c r="R16" s="132">
        <f>+R7</f>
        <v>0</v>
      </c>
      <c r="S16" s="132">
        <f>+S7</f>
        <v>0</v>
      </c>
    </row>
    <row r="17" spans="1:19" ht="31" x14ac:dyDescent="0.35">
      <c r="A17" s="128"/>
      <c r="B17" s="106" t="s">
        <v>311</v>
      </c>
      <c r="C17" s="125">
        <f t="shared" si="3"/>
        <v>0</v>
      </c>
      <c r="E17" s="125">
        <f>IF(E15-E16&gt;0,E15-E16,0)</f>
        <v>0</v>
      </c>
      <c r="F17" s="125">
        <f>IF(F15-F16&gt;0,F15-F16,0)</f>
        <v>0</v>
      </c>
      <c r="G17" s="125">
        <f>IF(G15-G16&gt;0,G15-G16,0)</f>
        <v>0</v>
      </c>
      <c r="H17" s="125">
        <f>IF(H15-H16&gt;0,H15-H16,0)</f>
        <v>0</v>
      </c>
      <c r="I17" s="125">
        <f>IF(I15-I16&gt;0,I15-I16,0)</f>
        <v>0</v>
      </c>
      <c r="J17" s="125">
        <f t="shared" ref="J17:O17" si="8">IF(J15-J16&gt;0,J15-J16,0)</f>
        <v>0</v>
      </c>
      <c r="K17" s="125">
        <f t="shared" si="8"/>
        <v>0</v>
      </c>
      <c r="L17" s="125">
        <f t="shared" si="8"/>
        <v>0</v>
      </c>
      <c r="M17" s="125">
        <f t="shared" si="8"/>
        <v>0</v>
      </c>
      <c r="N17" s="125">
        <f t="shared" si="8"/>
        <v>0</v>
      </c>
      <c r="O17" s="125">
        <f t="shared" si="8"/>
        <v>0</v>
      </c>
      <c r="P17" s="125">
        <f>IF(P15-P16&gt;0,P15-P16,0)</f>
        <v>0</v>
      </c>
      <c r="Q17" s="125">
        <f t="shared" ref="Q17" si="9">IF(Q15-Q16&gt;0,Q15-Q16,0)</f>
        <v>0</v>
      </c>
      <c r="R17" s="125">
        <f>IF(R15-R16&gt;0,R15-R16,0)</f>
        <v>0</v>
      </c>
      <c r="S17" s="125">
        <f>IF(S15-S16&gt;0,S15-S16,0)</f>
        <v>0</v>
      </c>
    </row>
    <row r="18" spans="1:19" x14ac:dyDescent="0.35">
      <c r="A18" s="128">
        <v>3</v>
      </c>
      <c r="B18" s="85" t="s">
        <v>312</v>
      </c>
      <c r="C18" s="125">
        <f t="shared" si="3"/>
        <v>0</v>
      </c>
      <c r="E18" s="125">
        <f>E6+E5-E14</f>
        <v>0</v>
      </c>
      <c r="F18" s="125">
        <f>F6+F5-F14</f>
        <v>0</v>
      </c>
      <c r="G18" s="125">
        <f>G6+G5-G14</f>
        <v>0</v>
      </c>
      <c r="H18" s="125">
        <f>H6+H5-H14</f>
        <v>0</v>
      </c>
      <c r="I18" s="125">
        <f>I6+I5-I14</f>
        <v>0</v>
      </c>
      <c r="J18" s="125">
        <f t="shared" ref="J18:O18" si="10">J6+J5-J14</f>
        <v>0</v>
      </c>
      <c r="K18" s="125">
        <f t="shared" si="10"/>
        <v>0</v>
      </c>
      <c r="L18" s="125">
        <f t="shared" si="10"/>
        <v>0</v>
      </c>
      <c r="M18" s="125">
        <f t="shared" si="10"/>
        <v>0</v>
      </c>
      <c r="N18" s="125">
        <f t="shared" si="10"/>
        <v>0</v>
      </c>
      <c r="O18" s="125">
        <f t="shared" si="10"/>
        <v>0</v>
      </c>
      <c r="P18" s="125">
        <f>P6+P5-P14</f>
        <v>0</v>
      </c>
      <c r="Q18" s="125">
        <f t="shared" ref="Q18" si="11">Q6+Q5-Q14</f>
        <v>0</v>
      </c>
      <c r="R18" s="125">
        <f>R6+R5-R14</f>
        <v>0</v>
      </c>
      <c r="S18" s="125">
        <f>S6+S5-S14</f>
        <v>0</v>
      </c>
    </row>
    <row r="19" spans="1:19" ht="16" thickBot="1" x14ac:dyDescent="0.4">
      <c r="B19" s="130" t="s">
        <v>313</v>
      </c>
      <c r="C19" s="131">
        <f t="shared" si="3"/>
        <v>0</v>
      </c>
      <c r="E19" s="131">
        <f>E18-E17</f>
        <v>0</v>
      </c>
      <c r="F19" s="131">
        <f>F18-F17</f>
        <v>0</v>
      </c>
      <c r="G19" s="131">
        <f>G18-G17</f>
        <v>0</v>
      </c>
      <c r="H19" s="131">
        <f>H18-H17</f>
        <v>0</v>
      </c>
      <c r="I19" s="131">
        <f>I18-I17</f>
        <v>0</v>
      </c>
      <c r="J19" s="131">
        <f t="shared" ref="J19:Q19" si="12">J18-J17</f>
        <v>0</v>
      </c>
      <c r="K19" s="131">
        <f t="shared" si="12"/>
        <v>0</v>
      </c>
      <c r="L19" s="131">
        <f t="shared" si="12"/>
        <v>0</v>
      </c>
      <c r="M19" s="131">
        <f t="shared" si="12"/>
        <v>0</v>
      </c>
      <c r="N19" s="131">
        <f t="shared" si="12"/>
        <v>0</v>
      </c>
      <c r="O19" s="131">
        <f t="shared" si="12"/>
        <v>0</v>
      </c>
      <c r="P19" s="131">
        <f t="shared" si="12"/>
        <v>0</v>
      </c>
      <c r="Q19" s="131">
        <f t="shared" si="12"/>
        <v>0</v>
      </c>
      <c r="R19" s="131">
        <f>R18-R17</f>
        <v>0</v>
      </c>
      <c r="S19" s="131">
        <f>S18-S17</f>
        <v>0</v>
      </c>
    </row>
    <row r="21" spans="1:19" ht="31" x14ac:dyDescent="0.35">
      <c r="B21" s="133" t="s">
        <v>317</v>
      </c>
      <c r="C21" s="134">
        <f>SUM(E21:Z21)</f>
        <v>0</v>
      </c>
      <c r="E21" s="134">
        <f>IF(E16&gt;E15,E16-E15,0)</f>
        <v>0</v>
      </c>
      <c r="F21" s="134">
        <f>IF(F16&gt;F15,F16-F15,0)</f>
        <v>0</v>
      </c>
      <c r="G21" s="134">
        <f>IF(G16&gt;G15,G16-G15,0)</f>
        <v>0</v>
      </c>
      <c r="H21" s="134">
        <f t="shared" ref="H21:Q21" si="13">IF(H16&gt;H15,H16-H15,0)</f>
        <v>0</v>
      </c>
      <c r="I21" s="134">
        <f t="shared" si="13"/>
        <v>0</v>
      </c>
      <c r="J21" s="134">
        <f t="shared" si="13"/>
        <v>0</v>
      </c>
      <c r="K21" s="134">
        <f t="shared" si="13"/>
        <v>0</v>
      </c>
      <c r="L21" s="134">
        <f t="shared" si="13"/>
        <v>0</v>
      </c>
      <c r="M21" s="134">
        <f t="shared" si="13"/>
        <v>0</v>
      </c>
      <c r="N21" s="134">
        <f t="shared" si="13"/>
        <v>0</v>
      </c>
      <c r="O21" s="134">
        <f t="shared" si="13"/>
        <v>0</v>
      </c>
      <c r="P21" s="134">
        <f t="shared" si="13"/>
        <v>0</v>
      </c>
      <c r="Q21" s="134">
        <f t="shared" si="13"/>
        <v>0</v>
      </c>
      <c r="R21" s="134">
        <f>IF(R16&gt;R15,R16-R15,0)</f>
        <v>0</v>
      </c>
      <c r="S21" s="134">
        <f>IF(S16&gt;S15,S16-S15,0)</f>
        <v>0</v>
      </c>
    </row>
    <row r="22" spans="1:19" ht="16" thickTop="1" x14ac:dyDescent="0.35"/>
    <row r="23" spans="1:19" x14ac:dyDescent="0.35">
      <c r="B23" s="85" t="s">
        <v>315</v>
      </c>
      <c r="E23" s="125">
        <f>E14+E18-E5-E6</f>
        <v>0</v>
      </c>
      <c r="F23" s="125">
        <f>F14+F18-F5-F6</f>
        <v>0</v>
      </c>
      <c r="G23" s="125">
        <f>G14+G18-G5-G6</f>
        <v>0</v>
      </c>
      <c r="H23" s="125">
        <f>H14+H18-H5-H6</f>
        <v>0</v>
      </c>
      <c r="I23" s="125">
        <f>I14+I18-I5-I6</f>
        <v>0</v>
      </c>
      <c r="J23" s="125">
        <f t="shared" ref="J23:Q23" si="14">J14+J18-J5-J6</f>
        <v>0</v>
      </c>
      <c r="K23" s="125">
        <f t="shared" si="14"/>
        <v>0</v>
      </c>
      <c r="L23" s="125">
        <f t="shared" si="14"/>
        <v>0</v>
      </c>
      <c r="M23" s="125">
        <f t="shared" si="14"/>
        <v>0</v>
      </c>
      <c r="N23" s="125">
        <f t="shared" si="14"/>
        <v>0</v>
      </c>
      <c r="O23" s="125">
        <f t="shared" si="14"/>
        <v>0</v>
      </c>
      <c r="P23" s="125">
        <f t="shared" si="14"/>
        <v>0</v>
      </c>
      <c r="Q23" s="125">
        <f t="shared" si="14"/>
        <v>0</v>
      </c>
      <c r="R23" s="125">
        <f>R14+R18-R5-R6</f>
        <v>0</v>
      </c>
      <c r="S23" s="125">
        <f>S14+S18-S5-S6</f>
        <v>0</v>
      </c>
    </row>
    <row r="24" spans="1:19" x14ac:dyDescent="0.35">
      <c r="B24" s="85" t="s">
        <v>316</v>
      </c>
      <c r="E24" s="125">
        <f>+E3-E12-E19-E21</f>
        <v>0</v>
      </c>
      <c r="F24" s="125">
        <f>+F3-F12-F19-F21</f>
        <v>0</v>
      </c>
      <c r="G24" s="125">
        <f t="shared" ref="G24:Q24" si="15">+G3-G12-G19-G21</f>
        <v>0</v>
      </c>
      <c r="H24" s="125">
        <f t="shared" si="15"/>
        <v>0</v>
      </c>
      <c r="I24" s="125">
        <f t="shared" si="15"/>
        <v>0</v>
      </c>
      <c r="J24" s="125">
        <f t="shared" si="15"/>
        <v>0</v>
      </c>
      <c r="K24" s="125">
        <f t="shared" si="15"/>
        <v>0</v>
      </c>
      <c r="L24" s="125">
        <f t="shared" si="15"/>
        <v>0</v>
      </c>
      <c r="M24" s="125">
        <f t="shared" si="15"/>
        <v>0</v>
      </c>
      <c r="N24" s="125">
        <f t="shared" si="15"/>
        <v>0</v>
      </c>
      <c r="O24" s="125">
        <f t="shared" si="15"/>
        <v>0</v>
      </c>
      <c r="P24" s="125">
        <f t="shared" si="15"/>
        <v>0</v>
      </c>
      <c r="Q24" s="125">
        <f t="shared" si="15"/>
        <v>0</v>
      </c>
      <c r="R24" s="125">
        <f>+R3-R12-R19-R21</f>
        <v>0</v>
      </c>
      <c r="S24" s="125">
        <f>+S3-S12-S19-S21</f>
        <v>0</v>
      </c>
    </row>
  </sheetData>
  <conditionalFormatting sqref="E16:F16">
    <cfRule type="expression" dxfId="7" priority="3">
      <formula>E16&gt;E15</formula>
    </cfRule>
    <cfRule type="expression" dxfId="6" priority="4">
      <formula>E16&lt;E15</formula>
    </cfRule>
  </conditionalFormatting>
  <conditionalFormatting sqref="P16:S16">
    <cfRule type="expression" dxfId="5" priority="1">
      <formula>P16&gt;P15</formula>
    </cfRule>
    <cfRule type="expression" dxfId="4" priority="2">
      <formula>P16&lt;P15</formula>
    </cfRule>
  </conditionalFormatting>
  <conditionalFormatting sqref="G16:N16">
    <cfRule type="expression" dxfId="3" priority="7">
      <formula>G16&gt;G15</formula>
    </cfRule>
    <cfRule type="expression" dxfId="2" priority="8">
      <formula>G16&lt;G15</formula>
    </cfRule>
  </conditionalFormatting>
  <conditionalFormatting sqref="O16">
    <cfRule type="expression" dxfId="1" priority="5">
      <formula>O16&gt;O15</formula>
    </cfRule>
    <cfRule type="expression" dxfId="0" priority="6">
      <formula>O16&lt;O15</formula>
    </cfRule>
  </conditionalFormatting>
  <pageMargins left="0.19685039370078741" right="0.19685039370078741" top="0.74803149606299213" bottom="0.74803149606299213" header="0.31496062992125984" footer="0.31496062992125984"/>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70"/>
  <sheetViews>
    <sheetView topLeftCell="A5" zoomScale="80" zoomScaleNormal="80" workbookViewId="0">
      <selection activeCell="B1" sqref="B1:E1"/>
    </sheetView>
  </sheetViews>
  <sheetFormatPr defaultColWidth="9.1796875" defaultRowHeight="15.5" x14ac:dyDescent="0.4"/>
  <cols>
    <col min="1" max="1" width="2.1796875" style="1" customWidth="1"/>
    <col min="2" max="2" width="13.7265625" style="1" customWidth="1"/>
    <col min="3" max="3" width="28" style="1" customWidth="1"/>
    <col min="4" max="4" width="19.1796875" style="1" customWidth="1"/>
    <col min="5" max="5" width="18.54296875" style="1" customWidth="1"/>
    <col min="6" max="6" width="13.453125" style="1" customWidth="1"/>
    <col min="7" max="7" width="13.54296875" style="1" customWidth="1"/>
    <col min="8" max="8" width="9.54296875" style="1" bestFit="1" customWidth="1"/>
    <col min="9" max="16384" width="9.1796875" style="1"/>
  </cols>
  <sheetData>
    <row r="1" spans="2:6" s="165" customFormat="1" ht="17" x14ac:dyDescent="0.45">
      <c r="B1" s="196" t="s">
        <v>55</v>
      </c>
      <c r="C1" s="196"/>
      <c r="D1" s="196"/>
      <c r="E1" s="196"/>
    </row>
    <row r="3" spans="2:6" x14ac:dyDescent="0.4">
      <c r="B3" s="57" t="s">
        <v>56</v>
      </c>
      <c r="C3" s="57"/>
      <c r="D3" s="58"/>
      <c r="E3" s="2"/>
    </row>
    <row r="4" spans="2:6" x14ac:dyDescent="0.4">
      <c r="B4" s="57" t="s">
        <v>57</v>
      </c>
      <c r="C4" s="71"/>
      <c r="D4" s="58"/>
      <c r="E4" s="2"/>
    </row>
    <row r="5" spans="2:6" x14ac:dyDescent="0.4">
      <c r="B5" s="2" t="s">
        <v>58</v>
      </c>
      <c r="C5" s="59"/>
      <c r="D5" s="2" t="s">
        <v>59</v>
      </c>
      <c r="E5" s="2"/>
    </row>
    <row r="6" spans="2:6" x14ac:dyDescent="0.4">
      <c r="B6" s="2" t="s">
        <v>60</v>
      </c>
      <c r="C6" s="60"/>
      <c r="D6" s="2" t="s">
        <v>61</v>
      </c>
      <c r="E6" s="60"/>
    </row>
    <row r="7" spans="2:6" x14ac:dyDescent="0.4">
      <c r="B7" s="61" t="s">
        <v>62</v>
      </c>
      <c r="C7" s="162">
        <f>C6+E6</f>
        <v>0</v>
      </c>
      <c r="D7" s="61"/>
      <c r="E7" s="62"/>
    </row>
    <row r="8" spans="2:6" x14ac:dyDescent="0.4">
      <c r="B8" s="61" t="s">
        <v>63</v>
      </c>
      <c r="C8" s="63"/>
      <c r="D8" s="61" t="s">
        <v>64</v>
      </c>
      <c r="E8" s="63"/>
    </row>
    <row r="9" spans="2:6" x14ac:dyDescent="0.4">
      <c r="B9" s="5"/>
      <c r="C9" s="5"/>
      <c r="D9" s="5"/>
      <c r="E9" s="5"/>
    </row>
    <row r="11" spans="2:6" x14ac:dyDescent="0.4">
      <c r="B11" s="16" t="s">
        <v>65</v>
      </c>
      <c r="D11" s="60" t="s">
        <v>66</v>
      </c>
      <c r="E11" s="60" t="s">
        <v>67</v>
      </c>
    </row>
    <row r="12" spans="2:6" x14ac:dyDescent="0.4">
      <c r="B12" s="175" t="s">
        <v>68</v>
      </c>
      <c r="C12" s="176"/>
      <c r="D12" s="177"/>
      <c r="E12" s="163"/>
      <c r="F12" s="67"/>
    </row>
    <row r="13" spans="2:6" x14ac:dyDescent="0.4">
      <c r="B13" s="197"/>
      <c r="C13" s="198"/>
      <c r="D13" s="66"/>
      <c r="E13" s="163">
        <f>D13*$C$7</f>
        <v>0</v>
      </c>
      <c r="F13" s="67"/>
    </row>
    <row r="14" spans="2:6" x14ac:dyDescent="0.4">
      <c r="B14" s="197"/>
      <c r="C14" s="198"/>
      <c r="D14" s="66"/>
      <c r="E14" s="163">
        <f>D14*$C$7</f>
        <v>0</v>
      </c>
      <c r="F14" s="67"/>
    </row>
    <row r="15" spans="2:6" x14ac:dyDescent="0.4">
      <c r="B15" s="197"/>
      <c r="C15" s="198"/>
      <c r="D15" s="66"/>
      <c r="E15" s="163">
        <f t="shared" ref="E15:E46" si="0">D15*$C$7</f>
        <v>0</v>
      </c>
      <c r="F15" s="67"/>
    </row>
    <row r="16" spans="2:6" x14ac:dyDescent="0.4">
      <c r="B16" s="197"/>
      <c r="C16" s="198"/>
      <c r="D16" s="66"/>
      <c r="E16" s="163">
        <f t="shared" si="0"/>
        <v>0</v>
      </c>
      <c r="F16" s="67"/>
    </row>
    <row r="17" spans="2:6" x14ac:dyDescent="0.4">
      <c r="B17" s="197"/>
      <c r="C17" s="198"/>
      <c r="D17" s="66"/>
      <c r="E17" s="163">
        <f t="shared" si="0"/>
        <v>0</v>
      </c>
      <c r="F17" s="67"/>
    </row>
    <row r="18" spans="2:6" x14ac:dyDescent="0.4">
      <c r="B18" s="64" t="s">
        <v>69</v>
      </c>
      <c r="C18" s="58"/>
      <c r="D18" s="66"/>
      <c r="E18" s="163">
        <f t="shared" si="0"/>
        <v>0</v>
      </c>
      <c r="F18" s="67"/>
    </row>
    <row r="19" spans="2:6" x14ac:dyDescent="0.4">
      <c r="B19" s="69" t="s">
        <v>70</v>
      </c>
      <c r="C19" s="70"/>
      <c r="D19" s="66"/>
      <c r="E19" s="163">
        <f t="shared" si="0"/>
        <v>0</v>
      </c>
      <c r="F19" s="67"/>
    </row>
    <row r="20" spans="2:6" x14ac:dyDescent="0.4">
      <c r="B20" s="69" t="s">
        <v>71</v>
      </c>
      <c r="C20" s="70"/>
      <c r="D20" s="66"/>
      <c r="E20" s="163">
        <f t="shared" si="0"/>
        <v>0</v>
      </c>
      <c r="F20" s="67"/>
    </row>
    <row r="21" spans="2:6" x14ac:dyDescent="0.4">
      <c r="B21" s="71" t="s">
        <v>72</v>
      </c>
      <c r="C21" s="70"/>
      <c r="D21" s="66"/>
      <c r="E21" s="163">
        <f t="shared" si="0"/>
        <v>0</v>
      </c>
      <c r="F21" s="67"/>
    </row>
    <row r="22" spans="2:6" x14ac:dyDescent="0.4">
      <c r="B22" s="178" t="s">
        <v>73</v>
      </c>
      <c r="C22" s="179"/>
      <c r="D22" s="163"/>
      <c r="E22" s="163">
        <f t="shared" si="0"/>
        <v>0</v>
      </c>
      <c r="F22" s="67"/>
    </row>
    <row r="23" spans="2:6" x14ac:dyDescent="0.4">
      <c r="B23" s="199"/>
      <c r="C23" s="200"/>
      <c r="D23" s="66"/>
      <c r="E23" s="163">
        <f t="shared" si="0"/>
        <v>0</v>
      </c>
      <c r="F23" s="67"/>
    </row>
    <row r="24" spans="2:6" x14ac:dyDescent="0.4">
      <c r="B24" s="199"/>
      <c r="C24" s="200"/>
      <c r="D24" s="66"/>
      <c r="E24" s="163">
        <f t="shared" si="0"/>
        <v>0</v>
      </c>
      <c r="F24" s="67"/>
    </row>
    <row r="25" spans="2:6" x14ac:dyDescent="0.4">
      <c r="B25" s="199"/>
      <c r="C25" s="200"/>
      <c r="D25" s="66"/>
      <c r="E25" s="163">
        <f t="shared" si="0"/>
        <v>0</v>
      </c>
      <c r="F25" s="67"/>
    </row>
    <row r="26" spans="2:6" x14ac:dyDescent="0.4">
      <c r="B26" s="199"/>
      <c r="C26" s="200"/>
      <c r="D26" s="66"/>
      <c r="E26" s="163">
        <f t="shared" si="0"/>
        <v>0</v>
      </c>
      <c r="F26" s="67"/>
    </row>
    <row r="27" spans="2:6" x14ac:dyDescent="0.4">
      <c r="B27" s="178" t="s">
        <v>74</v>
      </c>
      <c r="C27" s="179"/>
      <c r="D27" s="163"/>
      <c r="E27" s="163">
        <f t="shared" si="0"/>
        <v>0</v>
      </c>
      <c r="F27" s="67"/>
    </row>
    <row r="28" spans="2:6" x14ac:dyDescent="0.4">
      <c r="B28" s="199"/>
      <c r="C28" s="200"/>
      <c r="D28" s="66"/>
      <c r="E28" s="163">
        <f t="shared" si="0"/>
        <v>0</v>
      </c>
      <c r="F28" s="67"/>
    </row>
    <row r="29" spans="2:6" x14ac:dyDescent="0.4">
      <c r="B29" s="199"/>
      <c r="C29" s="200"/>
      <c r="D29" s="66"/>
      <c r="E29" s="163">
        <f t="shared" si="0"/>
        <v>0</v>
      </c>
      <c r="F29" s="67"/>
    </row>
    <row r="30" spans="2:6" x14ac:dyDescent="0.4">
      <c r="B30" s="199"/>
      <c r="C30" s="200"/>
      <c r="D30" s="66"/>
      <c r="E30" s="163">
        <f t="shared" si="0"/>
        <v>0</v>
      </c>
      <c r="F30" s="67"/>
    </row>
    <row r="31" spans="2:6" x14ac:dyDescent="0.4">
      <c r="B31" s="178" t="s">
        <v>75</v>
      </c>
      <c r="C31" s="179"/>
      <c r="D31" s="163"/>
      <c r="E31" s="163">
        <f t="shared" si="0"/>
        <v>0</v>
      </c>
      <c r="F31" s="67"/>
    </row>
    <row r="32" spans="2:6" x14ac:dyDescent="0.4">
      <c r="B32" s="199"/>
      <c r="C32" s="200"/>
      <c r="D32" s="66"/>
      <c r="E32" s="163">
        <f>D32*$C$7</f>
        <v>0</v>
      </c>
      <c r="F32" s="67"/>
    </row>
    <row r="33" spans="2:19" x14ac:dyDescent="0.4">
      <c r="B33" s="199"/>
      <c r="C33" s="200"/>
      <c r="D33" s="66"/>
      <c r="E33" s="163">
        <f>D33*$C$7</f>
        <v>0</v>
      </c>
      <c r="F33" s="67"/>
    </row>
    <row r="34" spans="2:19" x14ac:dyDescent="0.4">
      <c r="B34" s="199"/>
      <c r="C34" s="200"/>
      <c r="D34" s="66"/>
      <c r="E34" s="163">
        <f>D34*$C$7</f>
        <v>0</v>
      </c>
      <c r="F34" s="67"/>
    </row>
    <row r="35" spans="2:19" x14ac:dyDescent="0.4">
      <c r="B35" s="199"/>
      <c r="C35" s="200"/>
      <c r="D35" s="66"/>
      <c r="E35" s="163">
        <f>D35*$C$7</f>
        <v>0</v>
      </c>
      <c r="F35" s="67"/>
    </row>
    <row r="36" spans="2:19" x14ac:dyDescent="0.4">
      <c r="B36" s="199"/>
      <c r="C36" s="200"/>
      <c r="D36" s="66"/>
      <c r="E36" s="163">
        <f t="shared" si="0"/>
        <v>0</v>
      </c>
      <c r="F36" s="67"/>
    </row>
    <row r="37" spans="2:19" x14ac:dyDescent="0.4">
      <c r="B37" s="199"/>
      <c r="C37" s="200"/>
      <c r="D37" s="66"/>
      <c r="E37" s="163">
        <f t="shared" si="0"/>
        <v>0</v>
      </c>
      <c r="F37" s="67"/>
    </row>
    <row r="38" spans="2:19" x14ac:dyDescent="0.4">
      <c r="B38" s="199"/>
      <c r="C38" s="200"/>
      <c r="D38" s="66"/>
      <c r="E38" s="163">
        <f t="shared" si="0"/>
        <v>0</v>
      </c>
      <c r="F38" s="67"/>
      <c r="S38" s="187"/>
    </row>
    <row r="39" spans="2:19" x14ac:dyDescent="0.4">
      <c r="B39" s="199"/>
      <c r="C39" s="200"/>
      <c r="D39" s="66"/>
      <c r="E39" s="163">
        <f t="shared" si="0"/>
        <v>0</v>
      </c>
      <c r="F39" s="67"/>
    </row>
    <row r="40" spans="2:19" x14ac:dyDescent="0.4">
      <c r="B40" s="199"/>
      <c r="C40" s="200"/>
      <c r="D40" s="66"/>
      <c r="E40" s="163">
        <f t="shared" si="0"/>
        <v>0</v>
      </c>
      <c r="F40" s="67"/>
    </row>
    <row r="41" spans="2:19" x14ac:dyDescent="0.4">
      <c r="B41" s="73" t="s">
        <v>76</v>
      </c>
      <c r="C41" s="179"/>
      <c r="D41" s="163"/>
      <c r="E41" s="163">
        <f t="shared" si="0"/>
        <v>0</v>
      </c>
      <c r="F41" s="67"/>
    </row>
    <row r="42" spans="2:19" x14ac:dyDescent="0.4">
      <c r="B42" s="199"/>
      <c r="C42" s="200"/>
      <c r="D42" s="66"/>
      <c r="E42" s="163">
        <f t="shared" si="0"/>
        <v>0</v>
      </c>
      <c r="F42" s="67"/>
    </row>
    <row r="43" spans="2:19" x14ac:dyDescent="0.4">
      <c r="B43" s="199"/>
      <c r="C43" s="200"/>
      <c r="D43" s="66"/>
      <c r="E43" s="163">
        <f t="shared" si="0"/>
        <v>0</v>
      </c>
      <c r="F43" s="67"/>
    </row>
    <row r="44" spans="2:19" x14ac:dyDescent="0.4">
      <c r="B44" s="199"/>
      <c r="C44" s="200"/>
      <c r="D44" s="66"/>
      <c r="E44" s="163">
        <f t="shared" si="0"/>
        <v>0</v>
      </c>
      <c r="F44" s="67"/>
    </row>
    <row r="45" spans="2:19" x14ac:dyDescent="0.4">
      <c r="B45" s="199"/>
      <c r="C45" s="200"/>
      <c r="D45" s="66"/>
      <c r="E45" s="163">
        <f t="shared" si="0"/>
        <v>0</v>
      </c>
      <c r="F45" s="67"/>
    </row>
    <row r="46" spans="2:19" x14ac:dyDescent="0.4">
      <c r="B46" s="199"/>
      <c r="C46" s="200"/>
      <c r="D46" s="66"/>
      <c r="E46" s="163">
        <f t="shared" si="0"/>
        <v>0</v>
      </c>
      <c r="F46" s="67"/>
    </row>
    <row r="47" spans="2:19" x14ac:dyDescent="0.4">
      <c r="B47" s="64" t="s">
        <v>77</v>
      </c>
      <c r="C47" s="74"/>
      <c r="D47" s="66"/>
      <c r="E47" s="163">
        <f>SUM(E13:E46)</f>
        <v>0</v>
      </c>
      <c r="F47" s="67"/>
    </row>
    <row r="48" spans="2:19" x14ac:dyDescent="0.4">
      <c r="B48" s="64" t="s">
        <v>78</v>
      </c>
      <c r="C48" s="58"/>
      <c r="D48" s="66"/>
      <c r="E48" s="163">
        <f>E47/10</f>
        <v>0</v>
      </c>
    </row>
    <row r="49" spans="2:8" x14ac:dyDescent="0.4">
      <c r="B49" s="71"/>
      <c r="C49" s="72"/>
      <c r="D49" s="66"/>
      <c r="E49" s="66"/>
      <c r="F49" s="67"/>
    </row>
    <row r="50" spans="2:8" x14ac:dyDescent="0.4">
      <c r="B50" s="64" t="s">
        <v>79</v>
      </c>
      <c r="C50" s="74"/>
      <c r="D50" s="66"/>
      <c r="E50" s="66"/>
      <c r="F50" s="163">
        <f>SUM(E47:E52)</f>
        <v>0</v>
      </c>
    </row>
    <row r="51" spans="2:8" x14ac:dyDescent="0.4">
      <c r="H51" s="75"/>
    </row>
    <row r="52" spans="2:8" x14ac:dyDescent="0.4">
      <c r="B52" s="16"/>
      <c r="C52" s="16"/>
      <c r="F52" s="75"/>
    </row>
    <row r="53" spans="2:8" x14ac:dyDescent="0.4">
      <c r="B53" s="16" t="s">
        <v>80</v>
      </c>
      <c r="F53" s="75"/>
    </row>
    <row r="54" spans="2:8" x14ac:dyDescent="0.4">
      <c r="B54" s="73" t="s">
        <v>81</v>
      </c>
      <c r="C54" s="68"/>
      <c r="D54" s="2"/>
      <c r="E54" s="66"/>
      <c r="F54" s="75"/>
    </row>
    <row r="55" spans="2:8" x14ac:dyDescent="0.4">
      <c r="B55" s="199"/>
      <c r="C55" s="200"/>
      <c r="D55" s="2"/>
      <c r="E55" s="66" t="s">
        <v>82</v>
      </c>
      <c r="F55" s="75"/>
    </row>
    <row r="56" spans="2:8" x14ac:dyDescent="0.4">
      <c r="B56" s="199"/>
      <c r="C56" s="200"/>
      <c r="D56" s="2"/>
      <c r="E56" s="66" t="s">
        <v>82</v>
      </c>
      <c r="F56" s="75"/>
    </row>
    <row r="57" spans="2:8" x14ac:dyDescent="0.4">
      <c r="B57" s="199"/>
      <c r="C57" s="200"/>
      <c r="D57" s="66"/>
      <c r="E57" s="66" t="s">
        <v>82</v>
      </c>
      <c r="F57" s="75"/>
    </row>
    <row r="58" spans="2:8" x14ac:dyDescent="0.4">
      <c r="B58" s="199"/>
      <c r="C58" s="200"/>
      <c r="D58" s="66"/>
      <c r="E58" s="66" t="s">
        <v>82</v>
      </c>
      <c r="F58" s="75"/>
    </row>
    <row r="59" spans="2:8" x14ac:dyDescent="0.4">
      <c r="B59" s="199"/>
      <c r="C59" s="200"/>
      <c r="D59" s="66"/>
      <c r="E59" s="66" t="s">
        <v>82</v>
      </c>
      <c r="F59" s="75"/>
    </row>
    <row r="60" spans="2:8" x14ac:dyDescent="0.4">
      <c r="B60" s="199"/>
      <c r="C60" s="200"/>
      <c r="D60" s="2"/>
      <c r="E60" s="66" t="s">
        <v>82</v>
      </c>
      <c r="F60" s="75"/>
    </row>
    <row r="61" spans="2:8" x14ac:dyDescent="0.4">
      <c r="B61" s="199"/>
      <c r="C61" s="200"/>
      <c r="D61" s="2"/>
      <c r="E61" s="66" t="s">
        <v>82</v>
      </c>
      <c r="F61" s="75"/>
    </row>
    <row r="62" spans="2:8" x14ac:dyDescent="0.4">
      <c r="B62" s="64" t="s">
        <v>83</v>
      </c>
      <c r="C62" s="58"/>
      <c r="D62" s="2"/>
      <c r="E62" s="2"/>
      <c r="F62" s="163">
        <f>+SUM(E54:E61)</f>
        <v>0</v>
      </c>
    </row>
    <row r="63" spans="2:8" ht="27" customHeight="1" x14ac:dyDescent="0.4">
      <c r="B63" s="192" t="s">
        <v>84</v>
      </c>
      <c r="C63" s="193"/>
      <c r="D63" s="66"/>
      <c r="E63" s="66" t="s">
        <v>82</v>
      </c>
    </row>
    <row r="64" spans="2:8" ht="17.25" customHeight="1" x14ac:dyDescent="0.4">
      <c r="B64" s="194" t="s">
        <v>85</v>
      </c>
      <c r="C64" s="195"/>
      <c r="D64" s="65"/>
      <c r="E64" s="66" t="s">
        <v>82</v>
      </c>
    </row>
    <row r="65" spans="2:6" ht="17.25" customHeight="1" x14ac:dyDescent="0.4">
      <c r="B65" s="76" t="s">
        <v>86</v>
      </c>
      <c r="D65" s="66"/>
      <c r="E65" s="66" t="s">
        <v>82</v>
      </c>
    </row>
    <row r="66" spans="2:6" x14ac:dyDescent="0.4">
      <c r="B66" s="71" t="s">
        <v>87</v>
      </c>
      <c r="D66" s="2"/>
      <c r="E66" s="66" t="s">
        <v>82</v>
      </c>
    </row>
    <row r="67" spans="2:6" x14ac:dyDescent="0.4">
      <c r="B67" s="64" t="s">
        <v>88</v>
      </c>
      <c r="C67" s="58"/>
      <c r="D67" s="2"/>
      <c r="E67" s="2"/>
      <c r="F67" s="163">
        <f>SUM(E63:E66)</f>
        <v>0</v>
      </c>
    </row>
    <row r="68" spans="2:6" x14ac:dyDescent="0.4">
      <c r="B68" s="64" t="s">
        <v>89</v>
      </c>
      <c r="C68" s="58"/>
      <c r="D68" s="2"/>
      <c r="E68" s="2"/>
      <c r="F68" s="164">
        <f>SUM(F67,F62)</f>
        <v>0</v>
      </c>
    </row>
    <row r="70" spans="2:6" ht="17" x14ac:dyDescent="0.45">
      <c r="B70" s="77" t="s">
        <v>90</v>
      </c>
      <c r="C70" s="78"/>
      <c r="D70" s="78"/>
    </row>
  </sheetData>
  <mergeCells count="36">
    <mergeCell ref="B57:C57"/>
    <mergeCell ref="B58:C58"/>
    <mergeCell ref="B59:C59"/>
    <mergeCell ref="B60:C60"/>
    <mergeCell ref="B61:C61"/>
    <mergeCell ref="B44:C44"/>
    <mergeCell ref="B45:C45"/>
    <mergeCell ref="B46:C46"/>
    <mergeCell ref="B55:C55"/>
    <mergeCell ref="B56:C56"/>
    <mergeCell ref="B38:C38"/>
    <mergeCell ref="B39:C39"/>
    <mergeCell ref="B40:C40"/>
    <mergeCell ref="B42:C42"/>
    <mergeCell ref="B43:C43"/>
    <mergeCell ref="B33:C33"/>
    <mergeCell ref="B34:C34"/>
    <mergeCell ref="B35:C35"/>
    <mergeCell ref="B36:C36"/>
    <mergeCell ref="B37:C37"/>
    <mergeCell ref="B63:C63"/>
    <mergeCell ref="B64:C64"/>
    <mergeCell ref="B1:E1"/>
    <mergeCell ref="B13:C13"/>
    <mergeCell ref="B14:C14"/>
    <mergeCell ref="B15:C15"/>
    <mergeCell ref="B16:C16"/>
    <mergeCell ref="B17:C17"/>
    <mergeCell ref="B23:C23"/>
    <mergeCell ref="B24:C24"/>
    <mergeCell ref="B25:C25"/>
    <mergeCell ref="B26:C26"/>
    <mergeCell ref="B28:C28"/>
    <mergeCell ref="B29:C29"/>
    <mergeCell ref="B30:C30"/>
    <mergeCell ref="B32:C32"/>
  </mergeCells>
  <pageMargins left="0.70866141732283472" right="0.70866141732283472" top="0.74803149606299213" bottom="0.74803149606299213" header="0.31496062992125984" footer="0.31496062992125984"/>
  <pageSetup scale="60" orientation="portrait" r:id="rId1"/>
  <headerFooter>
    <oddHeader>&amp;R&amp;"Arial,Regular"&amp;10AB-Council.28
Trip Financial Binder
Travel Budget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7"/>
  <sheetViews>
    <sheetView topLeftCell="A8" workbookViewId="0">
      <selection sqref="A1:E1"/>
    </sheetView>
  </sheetViews>
  <sheetFormatPr defaultColWidth="9.1796875" defaultRowHeight="15.5" x14ac:dyDescent="0.4"/>
  <cols>
    <col min="1" max="1" width="42.453125" style="1" customWidth="1"/>
    <col min="2" max="2" width="12.54296875" style="1" customWidth="1"/>
    <col min="3" max="3" width="1.54296875" style="1" customWidth="1"/>
    <col min="4" max="4" width="31.453125" style="1" customWidth="1"/>
    <col min="5" max="5" width="11.54296875" style="1" customWidth="1"/>
    <col min="6" max="16384" width="9.1796875" style="1"/>
  </cols>
  <sheetData>
    <row r="1" spans="1:5" s="7" customFormat="1" ht="17" x14ac:dyDescent="0.45">
      <c r="A1" s="203" t="s">
        <v>91</v>
      </c>
      <c r="B1" s="203"/>
      <c r="C1" s="203"/>
      <c r="D1" s="203"/>
      <c r="E1" s="203"/>
    </row>
    <row r="2" spans="1:5" ht="17" x14ac:dyDescent="0.45">
      <c r="A2" s="43" t="s">
        <v>92</v>
      </c>
      <c r="B2" s="8"/>
      <c r="C2" s="8"/>
      <c r="D2" s="43" t="s">
        <v>93</v>
      </c>
      <c r="E2" s="8"/>
    </row>
    <row r="3" spans="1:5" ht="17" x14ac:dyDescent="0.45">
      <c r="A3" s="8"/>
      <c r="B3" s="8"/>
      <c r="C3" s="8"/>
      <c r="D3" s="8"/>
      <c r="E3" s="8"/>
    </row>
    <row r="4" spans="1:5" ht="17" x14ac:dyDescent="0.45">
      <c r="A4" s="14" t="s">
        <v>80</v>
      </c>
      <c r="B4" s="44" t="s">
        <v>94</v>
      </c>
      <c r="C4" s="15"/>
      <c r="D4" s="15" t="s">
        <v>65</v>
      </c>
      <c r="E4" s="44" t="s">
        <v>94</v>
      </c>
    </row>
    <row r="5" spans="1:5" ht="17" x14ac:dyDescent="0.45">
      <c r="A5" s="13" t="s">
        <v>95</v>
      </c>
      <c r="B5" s="39"/>
      <c r="C5" s="13"/>
      <c r="D5" s="13" t="s">
        <v>96</v>
      </c>
      <c r="E5" s="39"/>
    </row>
    <row r="6" spans="1:5" ht="17" x14ac:dyDescent="0.45">
      <c r="A6" s="13" t="s">
        <v>97</v>
      </c>
      <c r="B6" s="39"/>
      <c r="C6" s="13"/>
      <c r="D6" s="13" t="s">
        <v>98</v>
      </c>
      <c r="E6" s="39"/>
    </row>
    <row r="7" spans="1:5" ht="17" x14ac:dyDescent="0.45">
      <c r="A7" s="21" t="s">
        <v>99</v>
      </c>
      <c r="B7" s="39"/>
      <c r="C7" s="13"/>
      <c r="D7" s="13" t="s">
        <v>100</v>
      </c>
      <c r="E7" s="39"/>
    </row>
    <row r="8" spans="1:5" ht="17" x14ac:dyDescent="0.45">
      <c r="A8" s="21" t="s">
        <v>101</v>
      </c>
      <c r="B8" s="39"/>
      <c r="C8" s="13"/>
      <c r="D8" s="13" t="s">
        <v>102</v>
      </c>
      <c r="E8" s="39"/>
    </row>
    <row r="9" spans="1:5" ht="17" x14ac:dyDescent="0.45">
      <c r="A9" s="13" t="s">
        <v>103</v>
      </c>
      <c r="B9" s="39"/>
      <c r="C9" s="13"/>
      <c r="D9" s="13" t="s">
        <v>104</v>
      </c>
      <c r="E9" s="39"/>
    </row>
    <row r="10" spans="1:5" ht="17" x14ac:dyDescent="0.45">
      <c r="A10" s="13" t="s">
        <v>105</v>
      </c>
      <c r="B10" s="39"/>
      <c r="C10" s="13"/>
      <c r="D10" s="13" t="s">
        <v>106</v>
      </c>
      <c r="E10" s="39"/>
    </row>
    <row r="11" spans="1:5" ht="17" x14ac:dyDescent="0.45">
      <c r="A11" s="45" t="s">
        <v>107</v>
      </c>
      <c r="B11" s="39"/>
      <c r="C11" s="13"/>
      <c r="D11" s="21" t="s">
        <v>108</v>
      </c>
      <c r="E11" s="39"/>
    </row>
    <row r="12" spans="1:5" ht="17" x14ac:dyDescent="0.45">
      <c r="A12" s="13"/>
      <c r="B12" s="39"/>
      <c r="C12" s="13"/>
      <c r="D12" s="13"/>
      <c r="E12" s="39"/>
    </row>
    <row r="13" spans="1:5" ht="17" x14ac:dyDescent="0.45">
      <c r="A13" s="13"/>
      <c r="B13" s="39"/>
      <c r="C13" s="13"/>
      <c r="D13" s="13"/>
      <c r="E13" s="39"/>
    </row>
    <row r="14" spans="1:5" ht="17" x14ac:dyDescent="0.45">
      <c r="A14" s="13"/>
      <c r="B14" s="39"/>
      <c r="C14" s="13"/>
      <c r="D14" s="13"/>
      <c r="E14" s="39"/>
    </row>
    <row r="15" spans="1:5" ht="17" x14ac:dyDescent="0.45">
      <c r="A15" s="13"/>
      <c r="B15" s="39"/>
      <c r="C15" s="13"/>
      <c r="D15" s="13"/>
      <c r="E15" s="39"/>
    </row>
    <row r="16" spans="1:5" ht="17" x14ac:dyDescent="0.45">
      <c r="A16" s="13"/>
      <c r="B16" s="39"/>
      <c r="C16" s="13"/>
      <c r="D16" s="13"/>
      <c r="E16" s="39"/>
    </row>
    <row r="17" spans="1:5" ht="17" x14ac:dyDescent="0.45">
      <c r="A17" s="13"/>
      <c r="B17" s="39"/>
      <c r="C17" s="13"/>
      <c r="D17" s="13"/>
      <c r="E17" s="39"/>
    </row>
    <row r="18" spans="1:5" ht="17" x14ac:dyDescent="0.45">
      <c r="A18" s="13"/>
      <c r="B18" s="39"/>
      <c r="C18" s="13"/>
      <c r="D18" s="13"/>
      <c r="E18" s="39"/>
    </row>
    <row r="19" spans="1:5" ht="17" x14ac:dyDescent="0.45">
      <c r="A19" s="13"/>
      <c r="B19" s="39"/>
      <c r="C19" s="13"/>
      <c r="D19" s="13"/>
      <c r="E19" s="39"/>
    </row>
    <row r="20" spans="1:5" ht="17" x14ac:dyDescent="0.45">
      <c r="A20" s="13"/>
      <c r="B20" s="39"/>
      <c r="C20" s="13"/>
      <c r="D20" s="13"/>
      <c r="E20" s="39"/>
    </row>
    <row r="21" spans="1:5" ht="17" x14ac:dyDescent="0.45">
      <c r="A21" s="13"/>
      <c r="B21" s="39"/>
      <c r="C21" s="13"/>
      <c r="D21" s="13"/>
      <c r="E21" s="39"/>
    </row>
    <row r="22" spans="1:5" ht="17" x14ac:dyDescent="0.45">
      <c r="A22" s="13"/>
      <c r="B22" s="39"/>
      <c r="C22" s="13"/>
      <c r="D22" s="13"/>
      <c r="E22" s="39"/>
    </row>
    <row r="23" spans="1:5" ht="17" x14ac:dyDescent="0.45">
      <c r="A23" s="13"/>
      <c r="B23" s="39"/>
      <c r="C23" s="13"/>
      <c r="D23" s="13"/>
      <c r="E23" s="39"/>
    </row>
    <row r="24" spans="1:5" ht="17" x14ac:dyDescent="0.45">
      <c r="A24" s="13"/>
      <c r="B24" s="39"/>
      <c r="C24" s="13"/>
      <c r="D24" s="13"/>
      <c r="E24" s="39"/>
    </row>
    <row r="25" spans="1:5" ht="17" x14ac:dyDescent="0.45">
      <c r="A25" s="13"/>
      <c r="B25" s="39"/>
      <c r="C25" s="13"/>
      <c r="D25" s="13"/>
      <c r="E25" s="39"/>
    </row>
    <row r="26" spans="1:5" ht="17" x14ac:dyDescent="0.45">
      <c r="A26" s="13"/>
      <c r="B26" s="39"/>
      <c r="C26" s="13"/>
      <c r="D26" s="13"/>
      <c r="E26" s="13"/>
    </row>
    <row r="27" spans="1:5" ht="17" x14ac:dyDescent="0.45">
      <c r="A27" s="13"/>
      <c r="B27" s="39"/>
      <c r="C27" s="13"/>
      <c r="D27" s="13"/>
      <c r="E27" s="13"/>
    </row>
    <row r="28" spans="1:5" ht="17" x14ac:dyDescent="0.45">
      <c r="A28" s="13"/>
      <c r="B28" s="13"/>
      <c r="C28" s="13"/>
      <c r="D28" s="13"/>
      <c r="E28" s="13"/>
    </row>
    <row r="29" spans="1:5" ht="17" x14ac:dyDescent="0.45">
      <c r="A29" s="8"/>
      <c r="B29" s="8"/>
      <c r="C29" s="8"/>
      <c r="D29" s="8"/>
      <c r="E29" s="8"/>
    </row>
    <row r="30" spans="1:5" ht="17" x14ac:dyDescent="0.45">
      <c r="A30" s="8" t="s">
        <v>89</v>
      </c>
      <c r="B30" s="166">
        <f>SUM(B5:B29)</f>
        <v>0</v>
      </c>
      <c r="C30" s="8"/>
      <c r="D30" s="8" t="s">
        <v>109</v>
      </c>
      <c r="E30" s="166">
        <f>SUM(E5:E29)</f>
        <v>0</v>
      </c>
    </row>
    <row r="31" spans="1:5" ht="17" x14ac:dyDescent="0.45">
      <c r="A31" s="8"/>
      <c r="B31" s="8"/>
      <c r="C31" s="8"/>
      <c r="D31" s="8"/>
      <c r="E31" s="8"/>
    </row>
    <row r="32" spans="1:5" ht="17" x14ac:dyDescent="0.45">
      <c r="A32" s="8" t="s">
        <v>110</v>
      </c>
      <c r="B32" s="166">
        <f>B30-E30</f>
        <v>0</v>
      </c>
      <c r="C32" s="8"/>
      <c r="D32" s="8"/>
      <c r="E32" s="8"/>
    </row>
    <row r="33" spans="1:5" ht="17" x14ac:dyDescent="0.45">
      <c r="A33" s="8"/>
      <c r="B33" s="8"/>
      <c r="C33" s="8"/>
      <c r="D33" s="8"/>
      <c r="E33" s="8"/>
    </row>
    <row r="34" spans="1:5" s="141" customFormat="1" ht="54.75" customHeight="1" x14ac:dyDescent="0.4">
      <c r="A34" s="202" t="s">
        <v>111</v>
      </c>
      <c r="B34" s="202"/>
      <c r="C34" s="202"/>
      <c r="D34" s="202"/>
      <c r="E34" s="202"/>
    </row>
    <row r="35" spans="1:5" ht="17" x14ac:dyDescent="0.45">
      <c r="A35" s="201"/>
      <c r="B35" s="201"/>
      <c r="C35" s="201"/>
      <c r="D35" s="201"/>
      <c r="E35" s="201"/>
    </row>
    <row r="36" spans="1:5" ht="17" x14ac:dyDescent="0.45">
      <c r="A36" s="8"/>
      <c r="B36" s="8"/>
      <c r="C36" s="8"/>
      <c r="D36" s="8"/>
      <c r="E36" s="8"/>
    </row>
    <row r="37" spans="1:5" ht="17" x14ac:dyDescent="0.45">
      <c r="A37" s="8" t="s">
        <v>112</v>
      </c>
      <c r="B37" s="8"/>
      <c r="C37" s="8"/>
      <c r="D37" s="8"/>
      <c r="E37" s="8"/>
    </row>
    <row r="38" spans="1:5" ht="17" x14ac:dyDescent="0.45">
      <c r="A38" s="8" t="s">
        <v>113</v>
      </c>
      <c r="B38" s="8"/>
      <c r="C38" s="8"/>
      <c r="D38" s="8"/>
      <c r="E38" s="8"/>
    </row>
    <row r="39" spans="1:5" ht="17" x14ac:dyDescent="0.45">
      <c r="A39" s="8"/>
      <c r="B39" s="8"/>
      <c r="C39" s="8"/>
      <c r="D39" s="46"/>
      <c r="E39" s="8"/>
    </row>
    <row r="40" spans="1:5" ht="17" x14ac:dyDescent="0.45">
      <c r="A40" s="8"/>
      <c r="B40" s="8"/>
      <c r="C40" s="8"/>
      <c r="D40" s="8" t="s">
        <v>114</v>
      </c>
      <c r="E40" s="8"/>
    </row>
    <row r="41" spans="1:5" ht="17" x14ac:dyDescent="0.45">
      <c r="A41" s="8"/>
      <c r="B41" s="8"/>
      <c r="C41" s="8"/>
      <c r="D41" s="8"/>
      <c r="E41" s="8"/>
    </row>
    <row r="42" spans="1:5" ht="17" x14ac:dyDescent="0.45">
      <c r="A42" s="47" t="s">
        <v>115</v>
      </c>
      <c r="B42" s="48"/>
      <c r="C42" s="48"/>
      <c r="D42" s="48"/>
      <c r="E42" s="49"/>
    </row>
    <row r="43" spans="1:5" ht="17" x14ac:dyDescent="0.45">
      <c r="A43" s="50" t="s">
        <v>116</v>
      </c>
      <c r="B43" s="51"/>
      <c r="C43" s="51"/>
      <c r="D43" s="51"/>
      <c r="E43" s="52"/>
    </row>
    <row r="44" spans="1:5" ht="17" x14ac:dyDescent="0.45">
      <c r="A44" s="53" t="s">
        <v>117</v>
      </c>
      <c r="B44" s="54"/>
      <c r="C44" s="54"/>
      <c r="D44" s="54"/>
      <c r="E44" s="55"/>
    </row>
    <row r="45" spans="1:5" ht="17" x14ac:dyDescent="0.45">
      <c r="A45" s="53"/>
      <c r="B45" s="54"/>
      <c r="C45" s="54"/>
      <c r="D45" s="54"/>
      <c r="E45" s="55"/>
    </row>
    <row r="46" spans="1:5" ht="17" x14ac:dyDescent="0.45">
      <c r="A46" s="8"/>
      <c r="B46" s="8"/>
      <c r="C46" s="8"/>
      <c r="D46" s="8"/>
      <c r="E46" s="8"/>
    </row>
    <row r="47" spans="1:5" x14ac:dyDescent="0.4">
      <c r="A47" s="56"/>
    </row>
  </sheetData>
  <mergeCells count="3">
    <mergeCell ref="A35:E35"/>
    <mergeCell ref="A34:E34"/>
    <mergeCell ref="A1:E1"/>
  </mergeCells>
  <phoneticPr fontId="0" type="noConversion"/>
  <pageMargins left="0.23622047244094491" right="0.23622047244094491" top="0.74803149606299213" bottom="0.74803149606299213" header="0.31496062992125984" footer="0.31496062992125984"/>
  <pageSetup scale="94" fitToHeight="0" orientation="portrait" r:id="rId1"/>
  <headerFooter>
    <oddHeader>&amp;R&amp;"Arial,Regular"&amp;10AB-Council.28
Trip Financial Binder
Financial Report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32"/>
  <sheetViews>
    <sheetView zoomScaleNormal="100" workbookViewId="0">
      <selection sqref="A1:C1"/>
    </sheetView>
  </sheetViews>
  <sheetFormatPr defaultColWidth="9.1796875" defaultRowHeight="15.5" x14ac:dyDescent="0.4"/>
  <cols>
    <col min="1" max="1" width="42.81640625" style="1" customWidth="1"/>
    <col min="2" max="2" width="15.54296875" style="1" customWidth="1"/>
    <col min="3" max="3" width="15" style="1" customWidth="1"/>
    <col min="4" max="16384" width="9.1796875" style="1"/>
  </cols>
  <sheetData>
    <row r="1" spans="1:3" s="165" customFormat="1" ht="17" x14ac:dyDescent="0.45">
      <c r="A1" s="203" t="s">
        <v>118</v>
      </c>
      <c r="B1" s="203"/>
      <c r="C1" s="203"/>
    </row>
    <row r="2" spans="1:3" ht="17" x14ac:dyDescent="0.45">
      <c r="A2" s="8"/>
      <c r="B2" s="8"/>
      <c r="C2" s="8"/>
    </row>
    <row r="3" spans="1:3" ht="102" customHeight="1" x14ac:dyDescent="0.4">
      <c r="A3" s="204" t="s">
        <v>119</v>
      </c>
      <c r="B3" s="204"/>
      <c r="C3" s="204"/>
    </row>
    <row r="4" spans="1:3" ht="17" x14ac:dyDescent="0.45">
      <c r="A4" s="8"/>
      <c r="B4" s="8"/>
      <c r="C4" s="8"/>
    </row>
    <row r="5" spans="1:3" ht="17" x14ac:dyDescent="0.45">
      <c r="A5" s="36" t="s">
        <v>120</v>
      </c>
      <c r="B5" s="36" t="s">
        <v>80</v>
      </c>
      <c r="C5" s="36" t="s">
        <v>121</v>
      </c>
    </row>
    <row r="6" spans="1:3" ht="17" x14ac:dyDescent="0.45">
      <c r="A6" s="13" t="s">
        <v>122</v>
      </c>
      <c r="B6" s="39">
        <v>250</v>
      </c>
      <c r="C6" s="39"/>
    </row>
    <row r="7" spans="1:3" ht="17" x14ac:dyDescent="0.45">
      <c r="A7" s="13" t="s">
        <v>123</v>
      </c>
      <c r="B7" s="39"/>
      <c r="C7" s="39">
        <v>250</v>
      </c>
    </row>
    <row r="8" spans="1:3" ht="6" customHeight="1" x14ac:dyDescent="0.45">
      <c r="A8" s="173"/>
      <c r="B8" s="168"/>
      <c r="C8" s="168"/>
    </row>
    <row r="9" spans="1:3" ht="17" x14ac:dyDescent="0.45">
      <c r="A9" s="13"/>
      <c r="B9" s="39"/>
      <c r="C9" s="39"/>
    </row>
    <row r="10" spans="1:3" ht="17" x14ac:dyDescent="0.45">
      <c r="A10" s="13"/>
      <c r="B10" s="39"/>
      <c r="C10" s="39"/>
    </row>
    <row r="11" spans="1:3" ht="17" x14ac:dyDescent="0.45">
      <c r="A11" s="13"/>
      <c r="B11" s="39"/>
      <c r="C11" s="39"/>
    </row>
    <row r="12" spans="1:3" ht="17" x14ac:dyDescent="0.45">
      <c r="A12" s="13"/>
      <c r="B12" s="39"/>
      <c r="C12" s="39"/>
    </row>
    <row r="13" spans="1:3" ht="17" x14ac:dyDescent="0.45">
      <c r="A13" s="13"/>
      <c r="B13" s="39"/>
      <c r="C13" s="39"/>
    </row>
    <row r="14" spans="1:3" ht="17" x14ac:dyDescent="0.45">
      <c r="A14" s="13"/>
      <c r="B14" s="39"/>
      <c r="C14" s="39"/>
    </row>
    <row r="15" spans="1:3" ht="17" x14ac:dyDescent="0.45">
      <c r="A15" s="13"/>
      <c r="B15" s="39"/>
      <c r="C15" s="39"/>
    </row>
    <row r="16" spans="1:3" ht="17" x14ac:dyDescent="0.45">
      <c r="A16" s="13"/>
      <c r="B16" s="39"/>
      <c r="C16" s="39"/>
    </row>
    <row r="17" spans="1:3" ht="17" x14ac:dyDescent="0.45">
      <c r="A17" s="13"/>
      <c r="B17" s="39"/>
      <c r="C17" s="39"/>
    </row>
    <row r="18" spans="1:3" ht="17" x14ac:dyDescent="0.45">
      <c r="A18" s="13"/>
      <c r="B18" s="39"/>
      <c r="C18" s="39"/>
    </row>
    <row r="19" spans="1:3" ht="17" x14ac:dyDescent="0.45">
      <c r="A19" s="13"/>
      <c r="B19" s="39"/>
      <c r="C19" s="39"/>
    </row>
    <row r="20" spans="1:3" ht="17" x14ac:dyDescent="0.45">
      <c r="A20" s="13"/>
      <c r="B20" s="39"/>
      <c r="C20" s="39"/>
    </row>
    <row r="21" spans="1:3" ht="17" x14ac:dyDescent="0.45">
      <c r="A21" s="13"/>
      <c r="B21" s="39"/>
      <c r="C21" s="39"/>
    </row>
    <row r="22" spans="1:3" ht="17" x14ac:dyDescent="0.45">
      <c r="A22" s="13"/>
      <c r="B22" s="13"/>
      <c r="C22" s="13"/>
    </row>
    <row r="23" spans="1:3" ht="17" x14ac:dyDescent="0.45">
      <c r="A23" s="13"/>
      <c r="B23" s="13"/>
      <c r="C23" s="13"/>
    </row>
    <row r="24" spans="1:3" ht="17" x14ac:dyDescent="0.45">
      <c r="A24" s="13"/>
      <c r="B24" s="13"/>
      <c r="C24" s="13"/>
    </row>
    <row r="25" spans="1:3" ht="17" x14ac:dyDescent="0.45">
      <c r="A25" s="13"/>
      <c r="B25" s="13"/>
      <c r="C25" s="13"/>
    </row>
    <row r="26" spans="1:3" ht="17" x14ac:dyDescent="0.45">
      <c r="A26" s="13"/>
      <c r="B26" s="13"/>
      <c r="C26" s="13"/>
    </row>
    <row r="27" spans="1:3" ht="17" x14ac:dyDescent="0.45">
      <c r="A27" s="13"/>
      <c r="B27" s="13"/>
      <c r="C27" s="13"/>
    </row>
    <row r="28" spans="1:3" x14ac:dyDescent="0.4">
      <c r="B28" s="167">
        <f>SUM(B8:B27)</f>
        <v>0</v>
      </c>
    </row>
    <row r="29" spans="1:3" x14ac:dyDescent="0.4">
      <c r="A29" s="1" t="s">
        <v>124</v>
      </c>
    </row>
    <row r="32" spans="1:3" x14ac:dyDescent="0.4">
      <c r="A32" s="42"/>
    </row>
  </sheetData>
  <mergeCells count="2">
    <mergeCell ref="A3:C3"/>
    <mergeCell ref="A1:C1"/>
  </mergeCells>
  <pageMargins left="0.70866141732283472" right="0.70866141732283472" top="0.74803149606299213" bottom="0.74803149606299213" header="0.31496062992125984" footer="0.31496062992125984"/>
  <pageSetup orientation="portrait" horizontalDpi="4294967293" verticalDpi="4294967293" r:id="rId1"/>
  <headerFooter>
    <oddHeader>&amp;R&amp;"Arial,Regular"&amp;10AB-Council.28
Trip Financial Binder
Additional Trip Related Expense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8"/>
  <sheetViews>
    <sheetView zoomScaleNormal="100" workbookViewId="0">
      <selection sqref="A1:E1"/>
    </sheetView>
  </sheetViews>
  <sheetFormatPr defaultColWidth="9.1796875" defaultRowHeight="15.5" x14ac:dyDescent="0.4"/>
  <cols>
    <col min="1" max="1" width="32.453125" style="1" customWidth="1"/>
    <col min="2" max="2" width="10.54296875" style="1" customWidth="1"/>
    <col min="3" max="3" width="7.453125" style="1" customWidth="1"/>
    <col min="4" max="4" width="33.54296875" style="1" customWidth="1"/>
    <col min="5" max="5" width="14" style="1" customWidth="1"/>
    <col min="6" max="16384" width="9.1796875" style="1"/>
  </cols>
  <sheetData>
    <row r="1" spans="1:5" s="165" customFormat="1" ht="17" x14ac:dyDescent="0.45">
      <c r="A1" s="203" t="s">
        <v>125</v>
      </c>
      <c r="B1" s="203"/>
      <c r="C1" s="203"/>
      <c r="D1" s="203"/>
      <c r="E1" s="203"/>
    </row>
    <row r="2" spans="1:5" ht="17" x14ac:dyDescent="0.45">
      <c r="A2" s="8" t="s">
        <v>126</v>
      </c>
      <c r="B2" s="8"/>
      <c r="C2" s="8"/>
      <c r="D2" s="8"/>
    </row>
    <row r="3" spans="1:5" ht="17" x14ac:dyDescent="0.45">
      <c r="A3" s="8"/>
      <c r="B3" s="8"/>
      <c r="C3" s="8"/>
      <c r="D3" s="8"/>
    </row>
    <row r="4" spans="1:5" ht="17" x14ac:dyDescent="0.45">
      <c r="A4" s="8" t="s">
        <v>127</v>
      </c>
      <c r="B4" s="8"/>
      <c r="C4" s="8"/>
      <c r="D4" s="8"/>
    </row>
    <row r="5" spans="1:5" ht="17" x14ac:dyDescent="0.45">
      <c r="A5" s="8"/>
      <c r="B5" s="8"/>
      <c r="C5" s="8"/>
      <c r="D5" s="8"/>
    </row>
    <row r="6" spans="1:5" ht="17" x14ac:dyDescent="0.45">
      <c r="A6" s="36" t="s">
        <v>80</v>
      </c>
      <c r="B6" s="37"/>
      <c r="C6" s="8"/>
      <c r="D6" s="36" t="s">
        <v>65</v>
      </c>
      <c r="E6" s="38"/>
    </row>
    <row r="7" spans="1:5" ht="17" x14ac:dyDescent="0.45">
      <c r="A7" s="13"/>
      <c r="B7" s="39"/>
      <c r="C7" s="8"/>
      <c r="D7" s="13"/>
      <c r="E7" s="39"/>
    </row>
    <row r="8" spans="1:5" ht="17" x14ac:dyDescent="0.45">
      <c r="A8" s="13"/>
      <c r="B8" s="39"/>
      <c r="C8" s="8"/>
      <c r="D8" s="13"/>
      <c r="E8" s="39"/>
    </row>
    <row r="9" spans="1:5" ht="17" x14ac:dyDescent="0.45">
      <c r="A9" s="13"/>
      <c r="B9" s="39"/>
      <c r="C9" s="8"/>
      <c r="D9" s="13"/>
      <c r="E9" s="39"/>
    </row>
    <row r="10" spans="1:5" ht="17" x14ac:dyDescent="0.45">
      <c r="A10" s="13"/>
      <c r="B10" s="39"/>
      <c r="C10" s="8"/>
      <c r="D10" s="13"/>
      <c r="E10" s="39"/>
    </row>
    <row r="11" spans="1:5" ht="17" x14ac:dyDescent="0.45">
      <c r="A11" s="13"/>
      <c r="B11" s="39"/>
      <c r="C11" s="8"/>
      <c r="D11" s="13"/>
      <c r="E11" s="39"/>
    </row>
    <row r="12" spans="1:5" ht="17" x14ac:dyDescent="0.45">
      <c r="A12" s="13"/>
      <c r="B12" s="39"/>
      <c r="C12" s="8"/>
      <c r="D12" s="13"/>
      <c r="E12" s="39"/>
    </row>
    <row r="13" spans="1:5" ht="17" x14ac:dyDescent="0.45">
      <c r="A13" s="13"/>
      <c r="B13" s="39"/>
      <c r="C13" s="8"/>
      <c r="D13" s="13"/>
      <c r="E13" s="39"/>
    </row>
    <row r="14" spans="1:5" ht="17" x14ac:dyDescent="0.45">
      <c r="A14" s="13"/>
      <c r="B14" s="39"/>
      <c r="C14" s="8"/>
      <c r="D14" s="13"/>
      <c r="E14" s="39"/>
    </row>
    <row r="15" spans="1:5" ht="17" x14ac:dyDescent="0.45">
      <c r="A15" s="13"/>
      <c r="B15" s="39"/>
      <c r="C15" s="8"/>
      <c r="D15" s="13"/>
      <c r="E15" s="39"/>
    </row>
    <row r="16" spans="1:5" ht="17" x14ac:dyDescent="0.45">
      <c r="A16" s="13"/>
      <c r="B16" s="39"/>
      <c r="C16" s="8"/>
      <c r="D16" s="13"/>
      <c r="E16" s="39"/>
    </row>
    <row r="17" spans="1:5" ht="17" x14ac:dyDescent="0.45">
      <c r="A17" s="13"/>
      <c r="B17" s="39"/>
      <c r="C17" s="8"/>
      <c r="D17" s="13"/>
      <c r="E17" s="39"/>
    </row>
    <row r="18" spans="1:5" ht="17" x14ac:dyDescent="0.45">
      <c r="A18" s="2"/>
      <c r="B18" s="2"/>
      <c r="C18" s="8"/>
      <c r="D18" s="13"/>
      <c r="E18" s="39"/>
    </row>
    <row r="19" spans="1:5" ht="17" x14ac:dyDescent="0.45">
      <c r="A19" s="24" t="s">
        <v>89</v>
      </c>
      <c r="B19" s="168">
        <f>SUM(B6:B17)</f>
        <v>0</v>
      </c>
      <c r="C19" s="8"/>
      <c r="D19" s="24" t="s">
        <v>109</v>
      </c>
      <c r="E19" s="168">
        <f>SUM(E7:E18)</f>
        <v>0</v>
      </c>
    </row>
    <row r="20" spans="1:5" ht="17" x14ac:dyDescent="0.45">
      <c r="C20" s="8"/>
      <c r="D20" s="8"/>
    </row>
    <row r="21" spans="1:5" ht="17" x14ac:dyDescent="0.45">
      <c r="A21" s="40" t="s">
        <v>128</v>
      </c>
      <c r="B21" s="169">
        <f>B19-E19</f>
        <v>0</v>
      </c>
      <c r="C21" s="8"/>
      <c r="D21" s="8"/>
    </row>
    <row r="22" spans="1:5" ht="17" x14ac:dyDescent="0.45">
      <c r="A22" s="8"/>
      <c r="B22" s="8"/>
      <c r="C22" s="8"/>
      <c r="D22" s="8"/>
    </row>
    <row r="23" spans="1:5" ht="17" x14ac:dyDescent="0.45">
      <c r="A23" s="8" t="s">
        <v>129</v>
      </c>
      <c r="B23" s="8"/>
      <c r="C23" s="8"/>
      <c r="D23" s="9"/>
    </row>
    <row r="24" spans="1:5" ht="17" x14ac:dyDescent="0.45">
      <c r="A24" s="41" t="s">
        <v>130</v>
      </c>
      <c r="B24" s="8"/>
      <c r="C24" s="8"/>
      <c r="D24" s="8"/>
    </row>
    <row r="25" spans="1:5" ht="17" x14ac:dyDescent="0.45">
      <c r="A25" s="8" t="s">
        <v>131</v>
      </c>
      <c r="B25" s="8"/>
      <c r="C25" s="8"/>
      <c r="D25" s="8"/>
    </row>
    <row r="26" spans="1:5" ht="17" x14ac:dyDescent="0.45">
      <c r="A26" s="8"/>
      <c r="B26" s="8"/>
      <c r="C26" s="8"/>
      <c r="D26" s="8"/>
    </row>
    <row r="27" spans="1:5" ht="17" x14ac:dyDescent="0.45">
      <c r="A27" s="8" t="s">
        <v>132</v>
      </c>
    </row>
    <row r="28" spans="1:5" ht="17" x14ac:dyDescent="0.45">
      <c r="A28" s="8" t="s">
        <v>133</v>
      </c>
    </row>
  </sheetData>
  <mergeCells count="1">
    <mergeCell ref="A1:E1"/>
  </mergeCells>
  <phoneticPr fontId="2" type="noConversion"/>
  <pageMargins left="0.74803149606299213" right="0.74803149606299213" top="0.98425196850393704" bottom="0.98425196850393704" header="0.51181102362204722" footer="0.51181102362204722"/>
  <pageSetup scale="74" orientation="portrait" horizontalDpi="4294967293" verticalDpi="4294967293" r:id="rId1"/>
  <headerFooter alignWithMargins="0">
    <oddHeader>&amp;R&amp;"Arial,Regular"&amp;10NS Council Trip XXXX
Trip Financial Binder
Fundraising Event Summary</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40"/>
  <sheetViews>
    <sheetView zoomScaleNormal="100" workbookViewId="0">
      <selection sqref="A1:E1"/>
    </sheetView>
  </sheetViews>
  <sheetFormatPr defaultColWidth="9.26953125" defaultRowHeight="15.5" x14ac:dyDescent="0.4"/>
  <cols>
    <col min="1" max="1" width="31.453125" style="1" customWidth="1"/>
    <col min="2" max="2" width="9.26953125" style="1"/>
    <col min="3" max="3" width="2.81640625" style="1" customWidth="1"/>
    <col min="4" max="4" width="16.26953125" style="1" bestFit="1" customWidth="1"/>
    <col min="5" max="5" width="18.1796875" style="1" customWidth="1"/>
    <col min="6" max="16384" width="9.26953125" style="1"/>
  </cols>
  <sheetData>
    <row r="1" spans="1:5" s="165" customFormat="1" ht="17" x14ac:dyDescent="0.45">
      <c r="A1" s="203" t="s">
        <v>134</v>
      </c>
      <c r="B1" s="203"/>
      <c r="C1" s="203"/>
      <c r="D1" s="203"/>
      <c r="E1" s="203"/>
    </row>
    <row r="2" spans="1:5" ht="17" x14ac:dyDescent="0.45">
      <c r="A2" s="13"/>
      <c r="B2" s="13"/>
      <c r="C2" s="13"/>
      <c r="D2" s="13"/>
      <c r="E2" s="8"/>
    </row>
    <row r="3" spans="1:5" ht="17" x14ac:dyDescent="0.45">
      <c r="A3" s="24" t="s">
        <v>135</v>
      </c>
      <c r="B3" s="205"/>
      <c r="C3" s="205"/>
      <c r="D3" s="206"/>
      <c r="E3" s="8"/>
    </row>
    <row r="4" spans="1:5" ht="17" x14ac:dyDescent="0.45">
      <c r="A4" s="13"/>
      <c r="B4" s="13"/>
      <c r="C4" s="13"/>
      <c r="D4" s="13"/>
      <c r="E4" s="8"/>
    </row>
    <row r="5" spans="1:5" ht="17" x14ac:dyDescent="0.45">
      <c r="A5" s="24" t="s">
        <v>136</v>
      </c>
      <c r="B5" s="13"/>
      <c r="C5" s="13"/>
      <c r="D5" s="29"/>
      <c r="E5" s="8"/>
    </row>
    <row r="6" spans="1:5" ht="17" x14ac:dyDescent="0.45">
      <c r="A6" s="13"/>
      <c r="B6" s="13"/>
      <c r="C6" s="13"/>
    </row>
    <row r="7" spans="1:5" ht="17" x14ac:dyDescent="0.45">
      <c r="A7" s="30" t="s">
        <v>137</v>
      </c>
      <c r="B7" s="31"/>
      <c r="C7" s="31"/>
      <c r="D7" s="31"/>
      <c r="E7" s="172"/>
    </row>
    <row r="8" spans="1:5" ht="17" x14ac:dyDescent="0.45">
      <c r="A8" s="13" t="s">
        <v>138</v>
      </c>
      <c r="B8" s="13" t="s">
        <v>139</v>
      </c>
      <c r="C8" s="28"/>
      <c r="D8" s="57" t="s">
        <v>140</v>
      </c>
      <c r="E8" s="170" t="s">
        <v>141</v>
      </c>
    </row>
    <row r="9" spans="1:5" ht="17" x14ac:dyDescent="0.45">
      <c r="A9" s="13"/>
      <c r="B9" s="13"/>
      <c r="C9" s="28"/>
      <c r="D9" s="13"/>
      <c r="E9" s="173">
        <f>SUM(B9*D9)</f>
        <v>0</v>
      </c>
    </row>
    <row r="10" spans="1:5" ht="17" x14ac:dyDescent="0.45">
      <c r="A10" s="13"/>
      <c r="B10" s="13"/>
      <c r="C10" s="28"/>
      <c r="D10" s="13"/>
      <c r="E10" s="173">
        <f t="shared" ref="E10:E21" si="0">SUM(B10*D10)</f>
        <v>0</v>
      </c>
    </row>
    <row r="11" spans="1:5" ht="17" x14ac:dyDescent="0.45">
      <c r="A11" s="13"/>
      <c r="B11" s="13"/>
      <c r="C11" s="28"/>
      <c r="D11" s="13"/>
      <c r="E11" s="173">
        <f t="shared" si="0"/>
        <v>0</v>
      </c>
    </row>
    <row r="12" spans="1:5" ht="17" x14ac:dyDescent="0.45">
      <c r="A12" s="13"/>
      <c r="B12" s="13"/>
      <c r="C12" s="28"/>
      <c r="D12" s="13"/>
      <c r="E12" s="173">
        <f t="shared" si="0"/>
        <v>0</v>
      </c>
    </row>
    <row r="13" spans="1:5" ht="17" x14ac:dyDescent="0.45">
      <c r="A13" s="13"/>
      <c r="B13" s="13"/>
      <c r="C13" s="28"/>
      <c r="D13" s="13"/>
      <c r="E13" s="173">
        <f t="shared" si="0"/>
        <v>0</v>
      </c>
    </row>
    <row r="14" spans="1:5" ht="17" x14ac:dyDescent="0.45">
      <c r="A14" s="13"/>
      <c r="B14" s="13"/>
      <c r="C14" s="28"/>
      <c r="D14" s="13"/>
      <c r="E14" s="173">
        <f t="shared" si="0"/>
        <v>0</v>
      </c>
    </row>
    <row r="15" spans="1:5" ht="17" x14ac:dyDescent="0.45">
      <c r="A15" s="13"/>
      <c r="B15" s="13"/>
      <c r="C15" s="28"/>
      <c r="D15" s="13"/>
      <c r="E15" s="173">
        <f t="shared" si="0"/>
        <v>0</v>
      </c>
    </row>
    <row r="16" spans="1:5" ht="17" x14ac:dyDescent="0.45">
      <c r="A16" s="13"/>
      <c r="B16" s="13"/>
      <c r="C16" s="28"/>
      <c r="D16" s="13"/>
      <c r="E16" s="173">
        <f t="shared" si="0"/>
        <v>0</v>
      </c>
    </row>
    <row r="17" spans="1:5" ht="17" x14ac:dyDescent="0.45">
      <c r="A17" s="13"/>
      <c r="B17" s="13"/>
      <c r="C17" s="28"/>
      <c r="D17" s="13"/>
      <c r="E17" s="173">
        <f t="shared" si="0"/>
        <v>0</v>
      </c>
    </row>
    <row r="18" spans="1:5" ht="17" x14ac:dyDescent="0.45">
      <c r="A18" s="13"/>
      <c r="B18" s="13"/>
      <c r="C18" s="28"/>
      <c r="D18" s="13"/>
      <c r="E18" s="173">
        <f t="shared" si="0"/>
        <v>0</v>
      </c>
    </row>
    <row r="19" spans="1:5" ht="17" x14ac:dyDescent="0.45">
      <c r="A19" s="13"/>
      <c r="B19" s="13"/>
      <c r="C19" s="28"/>
      <c r="D19" s="13"/>
      <c r="E19" s="173">
        <f t="shared" si="0"/>
        <v>0</v>
      </c>
    </row>
    <row r="20" spans="1:5" ht="17" x14ac:dyDescent="0.45">
      <c r="A20" s="13"/>
      <c r="B20" s="13"/>
      <c r="C20" s="28"/>
      <c r="D20" s="13"/>
      <c r="E20" s="173">
        <f t="shared" si="0"/>
        <v>0</v>
      </c>
    </row>
    <row r="21" spans="1:5" ht="17" x14ac:dyDescent="0.45">
      <c r="A21" s="13"/>
      <c r="B21" s="13"/>
      <c r="C21" s="28"/>
      <c r="D21" s="13"/>
      <c r="E21" s="173">
        <f t="shared" si="0"/>
        <v>0</v>
      </c>
    </row>
    <row r="22" spans="1:5" ht="17" x14ac:dyDescent="0.45">
      <c r="A22" s="13" t="s">
        <v>142</v>
      </c>
      <c r="B22" s="33">
        <f>SUM(B13:B21)</f>
        <v>0</v>
      </c>
      <c r="C22" s="28"/>
      <c r="D22" s="13"/>
      <c r="E22" s="34">
        <f>E7*B22</f>
        <v>0</v>
      </c>
    </row>
    <row r="23" spans="1:5" ht="17" x14ac:dyDescent="0.45">
      <c r="A23" s="13"/>
      <c r="B23" s="13"/>
      <c r="C23" s="28"/>
      <c r="D23" s="13"/>
      <c r="E23" s="13"/>
    </row>
    <row r="24" spans="1:5" ht="17" x14ac:dyDescent="0.45">
      <c r="A24" s="30" t="s">
        <v>143</v>
      </c>
      <c r="B24" s="31"/>
      <c r="C24" s="31"/>
      <c r="D24" s="31"/>
      <c r="E24" s="32"/>
    </row>
    <row r="25" spans="1:5" ht="17" x14ac:dyDescent="0.45">
      <c r="A25" s="13" t="s">
        <v>138</v>
      </c>
      <c r="B25" s="13" t="s">
        <v>139</v>
      </c>
      <c r="C25" s="28"/>
      <c r="D25" s="57" t="s">
        <v>140</v>
      </c>
      <c r="E25" s="170" t="s">
        <v>141</v>
      </c>
    </row>
    <row r="26" spans="1:5" ht="17" x14ac:dyDescent="0.45">
      <c r="A26" s="13"/>
      <c r="B26" s="13"/>
      <c r="C26" s="28"/>
      <c r="D26" s="57"/>
      <c r="E26" s="174">
        <f>SUM(B26*D26)</f>
        <v>0</v>
      </c>
    </row>
    <row r="27" spans="1:5" ht="17" x14ac:dyDescent="0.45">
      <c r="A27" s="13"/>
      <c r="B27" s="13"/>
      <c r="C27" s="28"/>
      <c r="D27" s="13"/>
      <c r="E27" s="174">
        <f t="shared" ref="E27:E37" si="1">SUM(B27*D27)</f>
        <v>0</v>
      </c>
    </row>
    <row r="28" spans="1:5" ht="17" x14ac:dyDescent="0.45">
      <c r="A28" s="13"/>
      <c r="B28" s="13"/>
      <c r="C28" s="28"/>
      <c r="D28" s="13"/>
      <c r="E28" s="174">
        <f t="shared" si="1"/>
        <v>0</v>
      </c>
    </row>
    <row r="29" spans="1:5" ht="17" x14ac:dyDescent="0.45">
      <c r="A29" s="13"/>
      <c r="B29" s="13"/>
      <c r="C29" s="28"/>
      <c r="D29" s="13"/>
      <c r="E29" s="174">
        <f t="shared" si="1"/>
        <v>0</v>
      </c>
    </row>
    <row r="30" spans="1:5" ht="17" x14ac:dyDescent="0.45">
      <c r="A30" s="13"/>
      <c r="B30" s="13"/>
      <c r="C30" s="28"/>
      <c r="D30" s="13"/>
      <c r="E30" s="174">
        <f t="shared" si="1"/>
        <v>0</v>
      </c>
    </row>
    <row r="31" spans="1:5" ht="17" x14ac:dyDescent="0.45">
      <c r="A31" s="13"/>
      <c r="B31" s="13"/>
      <c r="C31" s="28"/>
      <c r="D31" s="13"/>
      <c r="E31" s="174">
        <f t="shared" si="1"/>
        <v>0</v>
      </c>
    </row>
    <row r="32" spans="1:5" ht="17" x14ac:dyDescent="0.45">
      <c r="A32" s="13"/>
      <c r="B32" s="13"/>
      <c r="C32" s="28"/>
      <c r="D32" s="13"/>
      <c r="E32" s="174">
        <f t="shared" si="1"/>
        <v>0</v>
      </c>
    </row>
    <row r="33" spans="1:5" ht="17" x14ac:dyDescent="0.45">
      <c r="A33" s="13"/>
      <c r="B33" s="13"/>
      <c r="C33" s="28"/>
      <c r="D33" s="13"/>
      <c r="E33" s="174">
        <f t="shared" si="1"/>
        <v>0</v>
      </c>
    </row>
    <row r="34" spans="1:5" ht="17" x14ac:dyDescent="0.45">
      <c r="A34" s="13"/>
      <c r="B34" s="13"/>
      <c r="C34" s="28"/>
      <c r="D34" s="13"/>
      <c r="E34" s="174">
        <f t="shared" si="1"/>
        <v>0</v>
      </c>
    </row>
    <row r="35" spans="1:5" ht="17" x14ac:dyDescent="0.45">
      <c r="A35" s="13"/>
      <c r="B35" s="13"/>
      <c r="C35" s="28"/>
      <c r="D35" s="13"/>
      <c r="E35" s="174">
        <f t="shared" si="1"/>
        <v>0</v>
      </c>
    </row>
    <row r="36" spans="1:5" ht="17" x14ac:dyDescent="0.45">
      <c r="A36" s="13"/>
      <c r="B36" s="13"/>
      <c r="C36" s="28"/>
      <c r="D36" s="13"/>
      <c r="E36" s="174">
        <f t="shared" si="1"/>
        <v>0</v>
      </c>
    </row>
    <row r="37" spans="1:5" ht="17" x14ac:dyDescent="0.45">
      <c r="A37" s="13"/>
      <c r="B37" s="13"/>
      <c r="C37" s="28"/>
      <c r="D37" s="13"/>
      <c r="E37" s="174">
        <f t="shared" si="1"/>
        <v>0</v>
      </c>
    </row>
    <row r="38" spans="1:5" ht="17" x14ac:dyDescent="0.45">
      <c r="A38" s="13" t="s">
        <v>142</v>
      </c>
      <c r="B38" s="33">
        <f>SUM(B32:B37)</f>
        <v>0</v>
      </c>
      <c r="C38" s="28"/>
      <c r="D38" s="13"/>
      <c r="E38" s="35">
        <f>B38*E24</f>
        <v>0</v>
      </c>
    </row>
    <row r="40" spans="1:5" ht="34.5" customHeight="1" x14ac:dyDescent="0.45">
      <c r="A40" s="8"/>
      <c r="B40" s="8"/>
      <c r="C40" s="8"/>
      <c r="D40" s="8"/>
      <c r="E40" s="8"/>
    </row>
  </sheetData>
  <mergeCells count="2">
    <mergeCell ref="B3:D3"/>
    <mergeCell ref="A1:E1"/>
  </mergeCells>
  <pageMargins left="0.70866141732283472" right="0.70866141732283472" top="0.74803149606299213" bottom="0.74803149606299213" header="0.31496062992125984" footer="0.31496062992125984"/>
  <pageSetup scale="98" orientation="portrait" horizontalDpi="4294967293" verticalDpi="4294967293" r:id="rId1"/>
  <headerFooter>
    <oddHeader>&amp;R&amp;"Arial,Regular"&amp;10AB-Council.28
Trip Financial Binder
Cookie Summary</oddHeader>
    <oddFooter>&amp;C&amp;"Arial,Regular"&amp;9Alberta Council Trip Financials Training Resource/Samples - Beverly Simpson Headon - 01-22-17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FCAC0-38AE-4D42-9ED0-992C2911194B}">
  <sheetPr>
    <pageSetUpPr fitToPage="1"/>
  </sheetPr>
  <dimension ref="A1:E40"/>
  <sheetViews>
    <sheetView zoomScaleNormal="100" workbookViewId="0">
      <selection sqref="A1:E1"/>
    </sheetView>
  </sheetViews>
  <sheetFormatPr defaultColWidth="9.26953125" defaultRowHeight="15.5" x14ac:dyDescent="0.4"/>
  <cols>
    <col min="1" max="1" width="31.453125" style="1" customWidth="1"/>
    <col min="2" max="2" width="9.1796875" style="1"/>
    <col min="3" max="3" width="2.81640625" style="1" customWidth="1"/>
    <col min="4" max="4" width="16.26953125" style="1" bestFit="1" customWidth="1"/>
    <col min="5" max="5" width="18.1796875" style="1" customWidth="1"/>
    <col min="6" max="16384" width="9.26953125" style="1"/>
  </cols>
  <sheetData>
    <row r="1" spans="1:5" s="165" customFormat="1" ht="17" x14ac:dyDescent="0.45">
      <c r="A1" s="203" t="s">
        <v>134</v>
      </c>
      <c r="B1" s="203"/>
      <c r="C1" s="203"/>
      <c r="D1" s="203"/>
      <c r="E1" s="203"/>
    </row>
    <row r="2" spans="1:5" ht="17" x14ac:dyDescent="0.45">
      <c r="A2" s="13"/>
      <c r="B2" s="13"/>
      <c r="C2" s="13"/>
      <c r="D2" s="13"/>
      <c r="E2" s="8"/>
    </row>
    <row r="3" spans="1:5" ht="17" x14ac:dyDescent="0.45">
      <c r="A3" s="24" t="s">
        <v>135</v>
      </c>
      <c r="B3" s="205"/>
      <c r="C3" s="205"/>
      <c r="D3" s="206"/>
      <c r="E3" s="8"/>
    </row>
    <row r="4" spans="1:5" ht="17" x14ac:dyDescent="0.45">
      <c r="A4" s="13"/>
      <c r="B4" s="13"/>
      <c r="C4" s="13"/>
      <c r="D4" s="13"/>
      <c r="E4" s="8"/>
    </row>
    <row r="5" spans="1:5" ht="17" x14ac:dyDescent="0.45">
      <c r="A5" s="24" t="s">
        <v>136</v>
      </c>
      <c r="B5" s="13"/>
      <c r="C5" s="13"/>
      <c r="D5" s="29"/>
      <c r="E5" s="8"/>
    </row>
    <row r="6" spans="1:5" ht="17" x14ac:dyDescent="0.45">
      <c r="A6" s="13"/>
      <c r="B6" s="13"/>
      <c r="C6" s="13"/>
    </row>
    <row r="7" spans="1:5" ht="17" x14ac:dyDescent="0.45">
      <c r="A7" s="30" t="s">
        <v>137</v>
      </c>
      <c r="B7" s="31"/>
      <c r="C7" s="31"/>
      <c r="D7" s="31"/>
      <c r="E7" s="172"/>
    </row>
    <row r="8" spans="1:5" ht="17" x14ac:dyDescent="0.45">
      <c r="A8" s="13" t="s">
        <v>138</v>
      </c>
      <c r="B8" s="13" t="s">
        <v>139</v>
      </c>
      <c r="C8" s="28"/>
      <c r="D8" s="57" t="s">
        <v>140</v>
      </c>
      <c r="E8" s="170" t="s">
        <v>141</v>
      </c>
    </row>
    <row r="9" spans="1:5" ht="17" x14ac:dyDescent="0.45">
      <c r="A9" s="13"/>
      <c r="B9" s="13"/>
      <c r="C9" s="28"/>
      <c r="D9" s="13"/>
      <c r="E9" s="173">
        <f>SUM(B9*D9)</f>
        <v>0</v>
      </c>
    </row>
    <row r="10" spans="1:5" ht="17" x14ac:dyDescent="0.45">
      <c r="A10" s="13"/>
      <c r="B10" s="13"/>
      <c r="C10" s="28"/>
      <c r="D10" s="13"/>
      <c r="E10" s="173">
        <f t="shared" ref="E10:E21" si="0">SUM(B10*D10)</f>
        <v>0</v>
      </c>
    </row>
    <row r="11" spans="1:5" ht="17" x14ac:dyDescent="0.45">
      <c r="A11" s="13"/>
      <c r="B11" s="13"/>
      <c r="C11" s="28"/>
      <c r="D11" s="13"/>
      <c r="E11" s="173">
        <f t="shared" si="0"/>
        <v>0</v>
      </c>
    </row>
    <row r="12" spans="1:5" ht="17" x14ac:dyDescent="0.45">
      <c r="A12" s="13"/>
      <c r="B12" s="13"/>
      <c r="C12" s="28"/>
      <c r="D12" s="13"/>
      <c r="E12" s="173">
        <f t="shared" si="0"/>
        <v>0</v>
      </c>
    </row>
    <row r="13" spans="1:5" ht="17" x14ac:dyDescent="0.45">
      <c r="A13" s="13"/>
      <c r="B13" s="13"/>
      <c r="C13" s="28"/>
      <c r="D13" s="13"/>
      <c r="E13" s="173">
        <f t="shared" si="0"/>
        <v>0</v>
      </c>
    </row>
    <row r="14" spans="1:5" ht="17" x14ac:dyDescent="0.45">
      <c r="A14" s="13"/>
      <c r="B14" s="13"/>
      <c r="C14" s="28"/>
      <c r="D14" s="13"/>
      <c r="E14" s="173">
        <f t="shared" si="0"/>
        <v>0</v>
      </c>
    </row>
    <row r="15" spans="1:5" ht="17" x14ac:dyDescent="0.45">
      <c r="A15" s="13"/>
      <c r="B15" s="13"/>
      <c r="C15" s="28"/>
      <c r="D15" s="13"/>
      <c r="E15" s="173">
        <f t="shared" si="0"/>
        <v>0</v>
      </c>
    </row>
    <row r="16" spans="1:5" ht="17" x14ac:dyDescent="0.45">
      <c r="A16" s="13"/>
      <c r="B16" s="13"/>
      <c r="C16" s="28"/>
      <c r="D16" s="13"/>
      <c r="E16" s="173">
        <f t="shared" si="0"/>
        <v>0</v>
      </c>
    </row>
    <row r="17" spans="1:5" ht="17" x14ac:dyDescent="0.45">
      <c r="A17" s="13"/>
      <c r="B17" s="13"/>
      <c r="C17" s="28"/>
      <c r="D17" s="13"/>
      <c r="E17" s="173">
        <f t="shared" si="0"/>
        <v>0</v>
      </c>
    </row>
    <row r="18" spans="1:5" ht="17" x14ac:dyDescent="0.45">
      <c r="A18" s="13"/>
      <c r="B18" s="13"/>
      <c r="C18" s="28"/>
      <c r="D18" s="13"/>
      <c r="E18" s="173">
        <f t="shared" si="0"/>
        <v>0</v>
      </c>
    </row>
    <row r="19" spans="1:5" ht="17" x14ac:dyDescent="0.45">
      <c r="A19" s="13"/>
      <c r="B19" s="13"/>
      <c r="C19" s="28"/>
      <c r="D19" s="13"/>
      <c r="E19" s="173">
        <f t="shared" si="0"/>
        <v>0</v>
      </c>
    </row>
    <row r="20" spans="1:5" ht="17" x14ac:dyDescent="0.45">
      <c r="A20" s="13"/>
      <c r="B20" s="13"/>
      <c r="C20" s="28"/>
      <c r="D20" s="13"/>
      <c r="E20" s="173">
        <f t="shared" si="0"/>
        <v>0</v>
      </c>
    </row>
    <row r="21" spans="1:5" ht="17" x14ac:dyDescent="0.45">
      <c r="A21" s="13"/>
      <c r="B21" s="13"/>
      <c r="C21" s="28"/>
      <c r="D21" s="13"/>
      <c r="E21" s="173">
        <f t="shared" si="0"/>
        <v>0</v>
      </c>
    </row>
    <row r="22" spans="1:5" ht="17" x14ac:dyDescent="0.45">
      <c r="A22" s="13" t="s">
        <v>142</v>
      </c>
      <c r="B22" s="33">
        <f>SUM(B13:B21)</f>
        <v>0</v>
      </c>
      <c r="C22" s="28"/>
      <c r="D22" s="13"/>
      <c r="E22" s="34">
        <f>E7*B22</f>
        <v>0</v>
      </c>
    </row>
    <row r="23" spans="1:5" ht="17" x14ac:dyDescent="0.45">
      <c r="A23" s="13"/>
      <c r="B23" s="13"/>
      <c r="C23" s="28"/>
      <c r="D23" s="13"/>
      <c r="E23" s="13"/>
    </row>
    <row r="24" spans="1:5" ht="17" x14ac:dyDescent="0.45">
      <c r="A24" s="30" t="s">
        <v>143</v>
      </c>
      <c r="B24" s="31"/>
      <c r="C24" s="31"/>
      <c r="D24" s="31"/>
      <c r="E24" s="32"/>
    </row>
    <row r="25" spans="1:5" ht="17" x14ac:dyDescent="0.45">
      <c r="A25" s="13" t="s">
        <v>138</v>
      </c>
      <c r="B25" s="13" t="s">
        <v>139</v>
      </c>
      <c r="C25" s="28"/>
      <c r="D25" s="57" t="s">
        <v>140</v>
      </c>
      <c r="E25" s="170" t="s">
        <v>141</v>
      </c>
    </row>
    <row r="26" spans="1:5" ht="17" x14ac:dyDescent="0.45">
      <c r="A26" s="13"/>
      <c r="B26" s="13"/>
      <c r="C26" s="28"/>
      <c r="D26" s="57"/>
      <c r="E26" s="174">
        <f>SUM(B26*D26)</f>
        <v>0</v>
      </c>
    </row>
    <row r="27" spans="1:5" ht="17" x14ac:dyDescent="0.45">
      <c r="A27" s="13"/>
      <c r="B27" s="13"/>
      <c r="C27" s="28"/>
      <c r="D27" s="13"/>
      <c r="E27" s="174">
        <f t="shared" ref="E27:E37" si="1">SUM(B27*D27)</f>
        <v>0</v>
      </c>
    </row>
    <row r="28" spans="1:5" ht="17" x14ac:dyDescent="0.45">
      <c r="A28" s="13"/>
      <c r="B28" s="13"/>
      <c r="C28" s="28"/>
      <c r="D28" s="13"/>
      <c r="E28" s="174">
        <f t="shared" si="1"/>
        <v>0</v>
      </c>
    </row>
    <row r="29" spans="1:5" ht="17" x14ac:dyDescent="0.45">
      <c r="A29" s="13"/>
      <c r="B29" s="13"/>
      <c r="C29" s="28"/>
      <c r="D29" s="13"/>
      <c r="E29" s="174">
        <f t="shared" si="1"/>
        <v>0</v>
      </c>
    </row>
    <row r="30" spans="1:5" ht="17" x14ac:dyDescent="0.45">
      <c r="A30" s="13"/>
      <c r="B30" s="13"/>
      <c r="C30" s="28"/>
      <c r="D30" s="13"/>
      <c r="E30" s="174">
        <f t="shared" si="1"/>
        <v>0</v>
      </c>
    </row>
    <row r="31" spans="1:5" ht="17" x14ac:dyDescent="0.45">
      <c r="A31" s="13"/>
      <c r="B31" s="13"/>
      <c r="C31" s="28"/>
      <c r="D31" s="13"/>
      <c r="E31" s="174">
        <f t="shared" si="1"/>
        <v>0</v>
      </c>
    </row>
    <row r="32" spans="1:5" ht="17" x14ac:dyDescent="0.45">
      <c r="A32" s="13"/>
      <c r="B32" s="13"/>
      <c r="C32" s="28"/>
      <c r="D32" s="13"/>
      <c r="E32" s="174">
        <f t="shared" si="1"/>
        <v>0</v>
      </c>
    </row>
    <row r="33" spans="1:5" ht="17" x14ac:dyDescent="0.45">
      <c r="A33" s="13"/>
      <c r="B33" s="13"/>
      <c r="C33" s="28"/>
      <c r="D33" s="13"/>
      <c r="E33" s="174">
        <f t="shared" si="1"/>
        <v>0</v>
      </c>
    </row>
    <row r="34" spans="1:5" ht="17" x14ac:dyDescent="0.45">
      <c r="A34" s="13"/>
      <c r="B34" s="13"/>
      <c r="C34" s="28"/>
      <c r="D34" s="13"/>
      <c r="E34" s="174">
        <f t="shared" si="1"/>
        <v>0</v>
      </c>
    </row>
    <row r="35" spans="1:5" ht="17" x14ac:dyDescent="0.45">
      <c r="A35" s="13"/>
      <c r="B35" s="13"/>
      <c r="C35" s="28"/>
      <c r="D35" s="13"/>
      <c r="E35" s="174">
        <f t="shared" si="1"/>
        <v>0</v>
      </c>
    </row>
    <row r="36" spans="1:5" ht="17" x14ac:dyDescent="0.45">
      <c r="A36" s="13"/>
      <c r="B36" s="13"/>
      <c r="C36" s="28"/>
      <c r="D36" s="13"/>
      <c r="E36" s="174">
        <f t="shared" si="1"/>
        <v>0</v>
      </c>
    </row>
    <row r="37" spans="1:5" ht="17" x14ac:dyDescent="0.45">
      <c r="A37" s="13"/>
      <c r="B37" s="13"/>
      <c r="C37" s="28"/>
      <c r="D37" s="13"/>
      <c r="E37" s="174">
        <f t="shared" si="1"/>
        <v>0</v>
      </c>
    </row>
    <row r="38" spans="1:5" ht="17" x14ac:dyDescent="0.45">
      <c r="A38" s="13" t="s">
        <v>79</v>
      </c>
      <c r="B38" s="33">
        <f>SUM(B32:B37)</f>
        <v>0</v>
      </c>
      <c r="C38" s="28"/>
      <c r="D38" s="13"/>
      <c r="E38" s="35">
        <f>B38*E24</f>
        <v>0</v>
      </c>
    </row>
    <row r="40" spans="1:5" ht="34.5" customHeight="1" x14ac:dyDescent="0.45">
      <c r="A40" s="8"/>
      <c r="B40" s="8"/>
      <c r="C40" s="8"/>
      <c r="D40" s="8"/>
      <c r="E40" s="8"/>
    </row>
  </sheetData>
  <mergeCells count="2">
    <mergeCell ref="B3:D3"/>
    <mergeCell ref="A1:E1"/>
  </mergeCells>
  <pageMargins left="0.70866141732283472" right="0.70866141732283472" top="0.74803149606299213" bottom="0.74803149606299213" header="0.31496062992125984" footer="0.31496062992125984"/>
  <pageSetup scale="98" orientation="portrait" horizontalDpi="4294967293" verticalDpi="4294967293" r:id="rId1"/>
  <headerFooter>
    <oddHeader>&amp;R&amp;"Arial,Regular"&amp;10NS Council Trip XXXX
Trip Financial Binder
Cookie Summary</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3"/>
  <sheetViews>
    <sheetView zoomScaleNormal="100" workbookViewId="0">
      <selection activeCell="A8" sqref="A8:E8"/>
    </sheetView>
  </sheetViews>
  <sheetFormatPr defaultColWidth="9.1796875" defaultRowHeight="15.5" x14ac:dyDescent="0.4"/>
  <cols>
    <col min="1" max="1" width="34.81640625" style="1" customWidth="1"/>
    <col min="2" max="2" width="18.1796875" style="1" customWidth="1"/>
    <col min="3" max="3" width="17.1796875" style="1" customWidth="1"/>
    <col min="4" max="4" width="18.453125" style="1" customWidth="1"/>
    <col min="5" max="5" width="15.81640625" style="1" customWidth="1"/>
    <col min="6" max="16384" width="9.1796875" style="1"/>
  </cols>
  <sheetData>
    <row r="1" spans="1:5" ht="17" x14ac:dyDescent="0.45">
      <c r="A1" s="8" t="s">
        <v>144</v>
      </c>
    </row>
    <row r="2" spans="1:5" ht="5.25" customHeight="1" x14ac:dyDescent="0.45">
      <c r="A2" s="8"/>
    </row>
    <row r="3" spans="1:5" ht="17" x14ac:dyDescent="0.45">
      <c r="A3" s="8" t="s">
        <v>145</v>
      </c>
    </row>
    <row r="4" spans="1:5" ht="17" x14ac:dyDescent="0.45">
      <c r="A4" s="8" t="s">
        <v>146</v>
      </c>
    </row>
    <row r="5" spans="1:5" ht="17" x14ac:dyDescent="0.45">
      <c r="A5" s="8" t="s">
        <v>147</v>
      </c>
    </row>
    <row r="7" spans="1:5" ht="17" x14ac:dyDescent="0.45">
      <c r="A7" s="8"/>
    </row>
    <row r="8" spans="1:5" s="165" customFormat="1" ht="17" x14ac:dyDescent="0.45">
      <c r="A8" s="207" t="s">
        <v>148</v>
      </c>
      <c r="B8" s="207"/>
      <c r="C8" s="207"/>
      <c r="D8" s="207"/>
      <c r="E8" s="207"/>
    </row>
    <row r="9" spans="1:5" ht="17" x14ac:dyDescent="0.45">
      <c r="A9" s="13"/>
      <c r="B9" s="13"/>
      <c r="C9" s="13"/>
      <c r="D9" s="13"/>
      <c r="E9" s="13"/>
    </row>
    <row r="10" spans="1:5" ht="17" x14ac:dyDescent="0.45">
      <c r="A10" s="13"/>
      <c r="B10" s="24" t="s">
        <v>149</v>
      </c>
      <c r="C10" s="24" t="s">
        <v>150</v>
      </c>
      <c r="D10" s="24" t="s">
        <v>151</v>
      </c>
      <c r="E10" s="24" t="s">
        <v>152</v>
      </c>
    </row>
    <row r="11" spans="1:5" ht="17" x14ac:dyDescent="0.45">
      <c r="A11" s="13" t="s">
        <v>153</v>
      </c>
      <c r="B11" s="25">
        <v>125</v>
      </c>
      <c r="C11" s="25">
        <v>200</v>
      </c>
      <c r="D11" s="25">
        <v>125</v>
      </c>
      <c r="E11" s="25">
        <v>125</v>
      </c>
    </row>
    <row r="12" spans="1:5" ht="17" x14ac:dyDescent="0.45">
      <c r="A12" s="13" t="s">
        <v>154</v>
      </c>
      <c r="B12" s="25">
        <v>0</v>
      </c>
      <c r="C12" s="25">
        <v>0</v>
      </c>
      <c r="D12" s="25">
        <v>233.9</v>
      </c>
      <c r="E12" s="25">
        <v>0</v>
      </c>
    </row>
    <row r="13" spans="1:5" ht="17" x14ac:dyDescent="0.45">
      <c r="A13" s="13" t="s">
        <v>155</v>
      </c>
      <c r="B13" s="25">
        <v>75</v>
      </c>
      <c r="C13" s="25">
        <v>50</v>
      </c>
      <c r="D13" s="25">
        <v>370.89</v>
      </c>
      <c r="E13" s="25">
        <v>75</v>
      </c>
    </row>
    <row r="14" spans="1:5" ht="17" x14ac:dyDescent="0.45">
      <c r="A14" s="13" t="s">
        <v>156</v>
      </c>
      <c r="B14" s="25">
        <v>150</v>
      </c>
      <c r="C14" s="25">
        <v>300</v>
      </c>
      <c r="D14" s="25">
        <v>40</v>
      </c>
      <c r="E14" s="25">
        <v>0</v>
      </c>
    </row>
    <row r="15" spans="1:5" ht="17" x14ac:dyDescent="0.45">
      <c r="A15" s="13" t="s">
        <v>157</v>
      </c>
      <c r="B15" s="25">
        <v>0</v>
      </c>
      <c r="C15" s="25">
        <v>397.45</v>
      </c>
      <c r="D15" s="25">
        <v>0</v>
      </c>
      <c r="E15" s="25">
        <v>75</v>
      </c>
    </row>
    <row r="16" spans="1:5" ht="17" x14ac:dyDescent="0.45">
      <c r="A16" s="24" t="s">
        <v>154</v>
      </c>
      <c r="B16" s="26">
        <f>SUM(B11:B15)</f>
        <v>350</v>
      </c>
      <c r="C16" s="26">
        <f>SUM(C11:C15)</f>
        <v>947.45</v>
      </c>
      <c r="D16" s="26">
        <f>SUM(D11:D15)</f>
        <v>769.79</v>
      </c>
      <c r="E16" s="26">
        <f>SUM(E11:E15)</f>
        <v>275</v>
      </c>
    </row>
    <row r="17" spans="1:5" ht="17" x14ac:dyDescent="0.45">
      <c r="A17" s="24" t="s">
        <v>158</v>
      </c>
      <c r="B17" s="27">
        <v>1897.62</v>
      </c>
      <c r="C17" s="27">
        <v>1102.57</v>
      </c>
      <c r="D17" s="27">
        <v>1230.21</v>
      </c>
      <c r="E17" s="27">
        <v>1848.43</v>
      </c>
    </row>
    <row r="18" spans="1:5" ht="17" x14ac:dyDescent="0.45">
      <c r="A18" s="13"/>
      <c r="B18" s="13"/>
      <c r="C18" s="13"/>
      <c r="D18" s="13"/>
      <c r="E18" s="13"/>
    </row>
    <row r="19" spans="1:5" ht="17" x14ac:dyDescent="0.45">
      <c r="A19" s="24" t="s">
        <v>159</v>
      </c>
      <c r="B19" s="13"/>
      <c r="C19" s="13"/>
      <c r="D19" s="13"/>
      <c r="E19" s="13"/>
    </row>
    <row r="20" spans="1:5" ht="17" x14ac:dyDescent="0.45">
      <c r="A20" s="13" t="s">
        <v>160</v>
      </c>
      <c r="B20" s="25">
        <v>200</v>
      </c>
      <c r="C20" s="25">
        <v>200</v>
      </c>
      <c r="D20" s="25">
        <v>200</v>
      </c>
      <c r="E20" s="25">
        <v>200</v>
      </c>
    </row>
    <row r="21" spans="1:5" ht="17" x14ac:dyDescent="0.45">
      <c r="A21" s="13" t="s">
        <v>161</v>
      </c>
      <c r="B21" s="25">
        <v>150</v>
      </c>
      <c r="C21" s="25">
        <v>50.02</v>
      </c>
      <c r="D21" s="25">
        <v>0</v>
      </c>
      <c r="E21" s="25">
        <v>75</v>
      </c>
    </row>
    <row r="22" spans="1:5" ht="17" x14ac:dyDescent="0.45">
      <c r="A22" s="13" t="s">
        <v>162</v>
      </c>
      <c r="B22" s="25">
        <v>97.62</v>
      </c>
      <c r="C22" s="25">
        <v>0</v>
      </c>
      <c r="D22" s="25">
        <v>0</v>
      </c>
      <c r="E22" s="25">
        <v>48.43</v>
      </c>
    </row>
    <row r="23" spans="1:5" ht="17" x14ac:dyDescent="0.45">
      <c r="A23" s="13"/>
      <c r="B23" s="13"/>
      <c r="C23" s="13"/>
      <c r="D23" s="13"/>
      <c r="E23" s="13"/>
    </row>
  </sheetData>
  <mergeCells count="1">
    <mergeCell ref="A8:E8"/>
  </mergeCells>
  <pageMargins left="0.70866141732283472" right="0.70866141732283472" top="0.74803149606299213" bottom="0.74803149606299213" header="0.31496062992125984" footer="0.31496062992125984"/>
  <pageSetup scale="86" orientation="portrait" horizontalDpi="4294967293" verticalDpi="4294967293" r:id="rId1"/>
  <headerFooter>
    <oddHeader>&amp;R&amp;"Arial,Regular"NS Council Trip XXXX
Trip Financial Binder
Participant Portion Tracker</oddHeader>
    <oddFooter xml:space="preserve">&amp;C&amp;"Arial,Regular"&amp;9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05439-8F1A-472E-B31D-596294CD5258}">
  <sheetPr>
    <pageSetUpPr fitToPage="1"/>
  </sheetPr>
  <dimension ref="A1:K20"/>
  <sheetViews>
    <sheetView zoomScaleNormal="100" workbookViewId="0">
      <selection sqref="A1:E1"/>
    </sheetView>
  </sheetViews>
  <sheetFormatPr defaultColWidth="9.1796875" defaultRowHeight="15.5" x14ac:dyDescent="0.4"/>
  <cols>
    <col min="1" max="1" width="34.81640625" style="1" customWidth="1"/>
    <col min="2" max="11" width="16" style="1" customWidth="1"/>
    <col min="12" max="16384" width="9.1796875" style="1"/>
  </cols>
  <sheetData>
    <row r="1" spans="1:11" s="165" customFormat="1" ht="17" x14ac:dyDescent="0.45">
      <c r="A1" s="208" t="s">
        <v>148</v>
      </c>
      <c r="B1" s="208"/>
      <c r="C1" s="208"/>
      <c r="D1" s="208"/>
      <c r="E1" s="208"/>
    </row>
    <row r="2" spans="1:11" ht="17" x14ac:dyDescent="0.45">
      <c r="A2" s="13"/>
      <c r="B2" s="13"/>
      <c r="C2" s="13"/>
      <c r="D2" s="13"/>
      <c r="E2" s="171"/>
      <c r="F2" s="170"/>
      <c r="G2" s="170"/>
      <c r="H2" s="170"/>
      <c r="I2" s="170"/>
      <c r="J2" s="170"/>
      <c r="K2" s="170"/>
    </row>
    <row r="3" spans="1:11" ht="17" x14ac:dyDescent="0.45">
      <c r="A3" s="13"/>
      <c r="B3" s="122" t="s">
        <v>163</v>
      </c>
      <c r="C3" s="122" t="s">
        <v>164</v>
      </c>
      <c r="D3" s="122" t="s">
        <v>165</v>
      </c>
      <c r="E3" s="181" t="s">
        <v>166</v>
      </c>
      <c r="F3" s="180" t="s">
        <v>167</v>
      </c>
      <c r="G3" s="180" t="s">
        <v>168</v>
      </c>
      <c r="H3" s="180" t="s">
        <v>169</v>
      </c>
      <c r="I3" s="180" t="s">
        <v>170</v>
      </c>
      <c r="J3" s="180" t="s">
        <v>171</v>
      </c>
      <c r="K3" s="180" t="s">
        <v>172</v>
      </c>
    </row>
    <row r="4" spans="1:11" ht="17" x14ac:dyDescent="0.45">
      <c r="A4" s="123"/>
      <c r="B4" s="25" t="s">
        <v>82</v>
      </c>
      <c r="C4" s="25" t="s">
        <v>82</v>
      </c>
      <c r="D4" s="25"/>
      <c r="E4" s="182"/>
      <c r="F4" s="170"/>
      <c r="G4" s="170"/>
      <c r="H4" s="170"/>
      <c r="I4" s="170"/>
      <c r="J4" s="170"/>
      <c r="K4" s="170"/>
    </row>
    <row r="5" spans="1:11" ht="17" x14ac:dyDescent="0.45">
      <c r="A5" s="123"/>
      <c r="B5" s="25"/>
      <c r="C5" s="25"/>
      <c r="D5" s="25"/>
      <c r="E5" s="182"/>
      <c r="F5" s="170"/>
      <c r="G5" s="170"/>
      <c r="H5" s="170"/>
      <c r="I5" s="170"/>
      <c r="J5" s="170"/>
      <c r="K5" s="170"/>
    </row>
    <row r="6" spans="1:11" ht="17" x14ac:dyDescent="0.45">
      <c r="A6" s="123"/>
      <c r="B6" s="25"/>
      <c r="C6" s="25"/>
      <c r="D6" s="25"/>
      <c r="E6" s="182"/>
      <c r="F6" s="170"/>
      <c r="G6" s="170"/>
      <c r="H6" s="170"/>
      <c r="I6" s="170"/>
      <c r="J6" s="170"/>
      <c r="K6" s="170"/>
    </row>
    <row r="7" spans="1:11" ht="17" x14ac:dyDescent="0.45">
      <c r="A7" s="123"/>
      <c r="B7" s="25"/>
      <c r="C7" s="25"/>
      <c r="D7" s="25"/>
      <c r="E7" s="182"/>
      <c r="F7" s="170"/>
      <c r="G7" s="170"/>
      <c r="H7" s="170"/>
      <c r="I7" s="170"/>
      <c r="J7" s="170"/>
      <c r="K7" s="170"/>
    </row>
    <row r="8" spans="1:11" ht="17" x14ac:dyDescent="0.45">
      <c r="A8" s="123"/>
      <c r="B8" s="25"/>
      <c r="C8" s="25"/>
      <c r="D8" s="25"/>
      <c r="E8" s="182"/>
      <c r="F8" s="170"/>
      <c r="G8" s="170"/>
      <c r="H8" s="170"/>
      <c r="I8" s="170"/>
      <c r="J8" s="170"/>
      <c r="K8" s="170"/>
    </row>
    <row r="9" spans="1:11" ht="17" x14ac:dyDescent="0.45">
      <c r="A9" s="123"/>
      <c r="B9" s="25"/>
      <c r="C9" s="25"/>
      <c r="D9" s="25"/>
      <c r="E9" s="182"/>
      <c r="F9" s="170"/>
      <c r="G9" s="170"/>
      <c r="H9" s="170"/>
      <c r="I9" s="170"/>
      <c r="J9" s="170"/>
      <c r="K9" s="170"/>
    </row>
    <row r="10" spans="1:11" ht="17" x14ac:dyDescent="0.45">
      <c r="A10" s="123"/>
      <c r="B10" s="25"/>
      <c r="C10" s="25"/>
      <c r="D10" s="25"/>
      <c r="E10" s="182"/>
      <c r="F10" s="170"/>
      <c r="G10" s="170"/>
      <c r="H10" s="170"/>
      <c r="I10" s="170"/>
      <c r="J10" s="170"/>
      <c r="K10" s="170"/>
    </row>
    <row r="11" spans="1:11" ht="17" x14ac:dyDescent="0.45">
      <c r="A11" s="123"/>
      <c r="B11" s="25"/>
      <c r="C11" s="25"/>
      <c r="D11" s="25"/>
      <c r="E11" s="182"/>
      <c r="F11" s="170"/>
      <c r="G11" s="170"/>
      <c r="H11" s="170"/>
      <c r="I11" s="170"/>
      <c r="J11" s="170"/>
      <c r="K11" s="170"/>
    </row>
    <row r="12" spans="1:11" ht="17" x14ac:dyDescent="0.45">
      <c r="A12" s="123"/>
      <c r="B12" s="25"/>
      <c r="C12" s="25"/>
      <c r="D12" s="25"/>
      <c r="E12" s="182"/>
      <c r="F12" s="170"/>
      <c r="G12" s="170"/>
      <c r="H12" s="170"/>
      <c r="I12" s="170"/>
      <c r="J12" s="170"/>
      <c r="K12" s="170"/>
    </row>
    <row r="13" spans="1:11" ht="17" x14ac:dyDescent="0.45">
      <c r="A13" s="24" t="s">
        <v>173</v>
      </c>
      <c r="B13" s="26">
        <f>SUM(B4:B12)</f>
        <v>0</v>
      </c>
      <c r="C13" s="26">
        <f>SUM(C4:C12)</f>
        <v>0</v>
      </c>
      <c r="D13" s="26">
        <f>SUM(D4:D12)</f>
        <v>0</v>
      </c>
      <c r="E13" s="183">
        <f>SUM(E4:E12)</f>
        <v>0</v>
      </c>
      <c r="F13" s="183">
        <f t="shared" ref="F13:K13" si="0">SUM(F4:F12)</f>
        <v>0</v>
      </c>
      <c r="G13" s="183">
        <f t="shared" si="0"/>
        <v>0</v>
      </c>
      <c r="H13" s="183">
        <f t="shared" si="0"/>
        <v>0</v>
      </c>
      <c r="I13" s="183">
        <f t="shared" si="0"/>
        <v>0</v>
      </c>
      <c r="J13" s="183">
        <f t="shared" si="0"/>
        <v>0</v>
      </c>
      <c r="K13" s="183">
        <f t="shared" si="0"/>
        <v>0</v>
      </c>
    </row>
    <row r="14" spans="1:11" ht="17" x14ac:dyDescent="0.45">
      <c r="B14" s="27"/>
      <c r="C14" s="27"/>
      <c r="D14" s="27"/>
      <c r="E14" s="184"/>
      <c r="F14" s="170"/>
      <c r="G14" s="170"/>
      <c r="H14" s="170"/>
      <c r="I14" s="170"/>
      <c r="J14" s="170"/>
      <c r="K14" s="170"/>
    </row>
    <row r="15" spans="1:11" ht="17" x14ac:dyDescent="0.45">
      <c r="A15" s="13"/>
      <c r="B15" s="13"/>
      <c r="C15" s="13"/>
      <c r="D15" s="13"/>
      <c r="E15" s="171"/>
      <c r="F15" s="170"/>
      <c r="G15" s="170"/>
      <c r="H15" s="170"/>
      <c r="I15" s="170"/>
      <c r="J15" s="170"/>
      <c r="K15" s="170"/>
    </row>
    <row r="16" spans="1:11" ht="17" x14ac:dyDescent="0.45">
      <c r="A16" s="24" t="s">
        <v>174</v>
      </c>
      <c r="B16" s="186">
        <v>0</v>
      </c>
      <c r="C16" s="13"/>
      <c r="D16" s="13"/>
      <c r="E16" s="171"/>
      <c r="F16" s="170"/>
      <c r="G16" s="170"/>
      <c r="H16" s="170"/>
      <c r="I16" s="170"/>
      <c r="J16" s="170"/>
      <c r="K16" s="170"/>
    </row>
    <row r="17" spans="1:11" ht="17" x14ac:dyDescent="0.45">
      <c r="A17" s="13" t="s">
        <v>160</v>
      </c>
      <c r="B17" s="185">
        <f>SUM($B$16*10%)</f>
        <v>0</v>
      </c>
      <c r="C17" s="185">
        <f t="shared" ref="C17:K17" si="1">SUM($B$16*10%)</f>
        <v>0</v>
      </c>
      <c r="D17" s="185">
        <f t="shared" si="1"/>
        <v>0</v>
      </c>
      <c r="E17" s="185">
        <f t="shared" si="1"/>
        <v>0</v>
      </c>
      <c r="F17" s="185">
        <f t="shared" si="1"/>
        <v>0</v>
      </c>
      <c r="G17" s="185">
        <f t="shared" si="1"/>
        <v>0</v>
      </c>
      <c r="H17" s="185">
        <f t="shared" si="1"/>
        <v>0</v>
      </c>
      <c r="I17" s="185">
        <f t="shared" si="1"/>
        <v>0</v>
      </c>
      <c r="J17" s="185">
        <f t="shared" si="1"/>
        <v>0</v>
      </c>
      <c r="K17" s="185">
        <f t="shared" si="1"/>
        <v>0</v>
      </c>
    </row>
    <row r="18" spans="1:11" ht="17" x14ac:dyDescent="0.45">
      <c r="A18" s="13" t="s">
        <v>175</v>
      </c>
      <c r="B18" s="185">
        <f>SUM(B13)</f>
        <v>0</v>
      </c>
      <c r="C18" s="185">
        <f t="shared" ref="C18:K18" si="2">SUM(C13)</f>
        <v>0</v>
      </c>
      <c r="D18" s="185">
        <f t="shared" si="2"/>
        <v>0</v>
      </c>
      <c r="E18" s="185">
        <f t="shared" si="2"/>
        <v>0</v>
      </c>
      <c r="F18" s="185">
        <f t="shared" si="2"/>
        <v>0</v>
      </c>
      <c r="G18" s="185">
        <f t="shared" si="2"/>
        <v>0</v>
      </c>
      <c r="H18" s="185">
        <f t="shared" si="2"/>
        <v>0</v>
      </c>
      <c r="I18" s="185">
        <f t="shared" si="2"/>
        <v>0</v>
      </c>
      <c r="J18" s="185">
        <f t="shared" si="2"/>
        <v>0</v>
      </c>
      <c r="K18" s="185">
        <f t="shared" si="2"/>
        <v>0</v>
      </c>
    </row>
    <row r="19" spans="1:11" ht="17" x14ac:dyDescent="0.45">
      <c r="A19" s="13" t="s">
        <v>162</v>
      </c>
      <c r="B19" s="185">
        <f>SUM(B18)-B17</f>
        <v>0</v>
      </c>
      <c r="C19" s="185">
        <f t="shared" ref="C19:K19" si="3">SUM(C18)-C17</f>
        <v>0</v>
      </c>
      <c r="D19" s="185">
        <f t="shared" si="3"/>
        <v>0</v>
      </c>
      <c r="E19" s="185">
        <f t="shared" si="3"/>
        <v>0</v>
      </c>
      <c r="F19" s="185">
        <f t="shared" si="3"/>
        <v>0</v>
      </c>
      <c r="G19" s="185">
        <f t="shared" si="3"/>
        <v>0</v>
      </c>
      <c r="H19" s="185">
        <f t="shared" si="3"/>
        <v>0</v>
      </c>
      <c r="I19" s="185">
        <f t="shared" si="3"/>
        <v>0</v>
      </c>
      <c r="J19" s="185">
        <f t="shared" si="3"/>
        <v>0</v>
      </c>
      <c r="K19" s="185">
        <f t="shared" si="3"/>
        <v>0</v>
      </c>
    </row>
    <row r="20" spans="1:11" ht="17" x14ac:dyDescent="0.45">
      <c r="A20" s="13"/>
      <c r="B20" s="13"/>
      <c r="C20" s="13"/>
      <c r="D20" s="13"/>
      <c r="E20" s="171"/>
      <c r="F20" s="170"/>
      <c r="G20" s="170"/>
      <c r="H20" s="170"/>
      <c r="I20" s="170"/>
      <c r="J20" s="170"/>
      <c r="K20" s="170"/>
    </row>
  </sheetData>
  <mergeCells count="1">
    <mergeCell ref="A1:E1"/>
  </mergeCells>
  <pageMargins left="0.70866141732283472" right="0.70866141732283472" top="0.74803149606299213" bottom="0.74803149606299213" header="0.31496062992125984" footer="0.31496062992125984"/>
  <pageSetup scale="86" orientation="portrait" horizontalDpi="4294967293" verticalDpi="4294967293" r:id="rId1"/>
  <headerFooter>
    <oddHeader>&amp;R&amp;"Arial,Regular"NS Council Trip XXXX
Trip Financial Binder
Participant Portion Tracker</oddHeader>
    <oddFooter xml:space="preserve">&amp;C&amp;"Arial,Regular"&amp;9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62b81110-8cae-44ff-8215-3d4fc09724d6">GL</Category>
    <hcbeacf30e5340a2bace87ac50954f64 xmlns="62b81110-8cae-44ff-8215-3d4fc09724d6">
      <Terms xmlns="http://schemas.microsoft.com/office/infopath/2007/PartnerControls"/>
    </hcbeacf30e5340a2bace87ac50954f64>
    <l191f8911214408ea3a32f778f2e87fb xmlns="62b81110-8cae-44ff-8215-3d4fc09724d6">
      <Terms xmlns="http://schemas.microsoft.com/office/infopath/2007/PartnerControls"/>
    </l191f8911214408ea3a32f778f2e87fb>
    <_ip_UnifiedCompliancePolicyUIAction xmlns="http://schemas.microsoft.com/sharepoint/v3" xsi:nil="true"/>
    <Year xmlns="62b81110-8cae-44ff-8215-3d4fc09724d6" xsi:nil="true"/>
    <TaxCatchAll xmlns="b5316429-3900-4aba-97d9-8c0aadd55ff7" xsi:nil="true"/>
    <_ip_UnifiedCompliancePolicyProperties xmlns="http://schemas.microsoft.com/sharepoint/v3" xsi:nil="true"/>
    <Area xmlns="62b81110-8cae-44ff-8215-3d4fc09724d6" xsi:nil="true"/>
    <FinanceCategory xmlns="62b81110-8cae-44ff-8215-3d4fc09724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E8AFF803F92A4AB54BA8C289F3D479" ma:contentTypeVersion="15" ma:contentTypeDescription="Create a new document." ma:contentTypeScope="" ma:versionID="38232fa3688d2448cb4c831f4dffd439">
  <xsd:schema xmlns:xsd="http://www.w3.org/2001/XMLSchema" xmlns:xs="http://www.w3.org/2001/XMLSchema" xmlns:p="http://schemas.microsoft.com/office/2006/metadata/properties" xmlns:ns1="http://schemas.microsoft.com/sharepoint/v3" xmlns:ns2="62b81110-8cae-44ff-8215-3d4fc09724d6" xmlns:ns3="b5316429-3900-4aba-97d9-8c0aadd55ff7" targetNamespace="http://schemas.microsoft.com/office/2006/metadata/properties" ma:root="true" ma:fieldsID="11629a04c99fc7b443ef20b48d5a80c3" ns1:_="" ns2:_="" ns3:_="">
    <xsd:import namespace="http://schemas.microsoft.com/sharepoint/v3"/>
    <xsd:import namespace="62b81110-8cae-44ff-8215-3d4fc09724d6"/>
    <xsd:import namespace="b5316429-3900-4aba-97d9-8c0aadd55ff7"/>
    <xsd:element name="properties">
      <xsd:complexType>
        <xsd:sequence>
          <xsd:element name="documentManagement">
            <xsd:complexType>
              <xsd:all>
                <xsd:element ref="ns2:hcbeacf30e5340a2bace87ac50954f64" minOccurs="0"/>
                <xsd:element ref="ns3:TaxCatchAll" minOccurs="0"/>
                <xsd:element ref="ns2:Year" minOccurs="0"/>
                <xsd:element ref="ns2:l191f8911214408ea3a32f778f2e87fb" minOccurs="0"/>
                <xsd:element ref="ns2:FinanceCategory" minOccurs="0"/>
                <xsd:element ref="ns2:Category" minOccurs="0"/>
                <xsd:element ref="ns3:SharedWithUsers" minOccurs="0"/>
                <xsd:element ref="ns3:SharedWithDetails" minOccurs="0"/>
                <xsd:element ref="ns2:MediaServiceMetadata" minOccurs="0"/>
                <xsd:element ref="ns2:MediaServiceFastMetadata" minOccurs="0"/>
                <xsd:element ref="ns2:Area"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b81110-8cae-44ff-8215-3d4fc09724d6" elementFormDefault="qualified">
    <xsd:import namespace="http://schemas.microsoft.com/office/2006/documentManagement/types"/>
    <xsd:import namespace="http://schemas.microsoft.com/office/infopath/2007/PartnerControls"/>
    <xsd:element name="hcbeacf30e5340a2bace87ac50954f64" ma:index="9" nillable="true" ma:taxonomy="true" ma:internalName="hcbeacf30e5340a2bace87ac50954f64" ma:taxonomyFieldName="Status" ma:displayName="Status" ma:default="" ma:fieldId="{1cbeacf3-0e53-40a2-bace-87ac50954f64}" ma:sspId="6e28c7fb-1a6f-4d3c-bea2-34585e291ef0" ma:termSetId="75f06c61-eec3-4da3-a615-dfb62a7cf8d8" ma:anchorId="00000000-0000-0000-0000-000000000000" ma:open="false" ma:isKeyword="false">
      <xsd:complexType>
        <xsd:sequence>
          <xsd:element ref="pc:Terms" minOccurs="0" maxOccurs="1"/>
        </xsd:sequence>
      </xsd:complexType>
    </xsd:element>
    <xsd:element name="Year" ma:index="11" nillable="true" ma:displayName="Year" ma:format="Dropdown" ma:internalName="Year">
      <xsd:simpleType>
        <xsd:restriction base="dms:Text">
          <xsd:maxLength value="4"/>
        </xsd:restriction>
      </xsd:simpleType>
    </xsd:element>
    <xsd:element name="l191f8911214408ea3a32f778f2e87fb" ma:index="13" nillable="true" ma:taxonomy="true" ma:internalName="l191f8911214408ea3a32f778f2e87fb" ma:taxonomyFieldName="Document_x0020_Type" ma:displayName="Document Type" ma:default="" ma:fieldId="{5191f891-1214-408e-a3a3-2f778f2e87fb}" ma:sspId="6e28c7fb-1a6f-4d3c-bea2-34585e291ef0" ma:termSetId="89780a04-db29-4efd-ba01-14e2860f9e82" ma:anchorId="00000000-0000-0000-0000-000000000000" ma:open="false" ma:isKeyword="false">
      <xsd:complexType>
        <xsd:sequence>
          <xsd:element ref="pc:Terms" minOccurs="0" maxOccurs="1"/>
        </xsd:sequence>
      </xsd:complexType>
    </xsd:element>
    <xsd:element name="FinanceCategory" ma:index="14" nillable="true" ma:displayName="Finance Category" ma:format="Dropdown" ma:internalName="FinanceCategory">
      <xsd:simpleType>
        <xsd:restriction base="dms:Choice">
          <xsd:enumeration value="Budgeting"/>
          <xsd:enumeration value="Compliance"/>
          <xsd:enumeration value="Reporting"/>
        </xsd:restriction>
      </xsd:simpleType>
    </xsd:element>
    <xsd:element name="Category" ma:index="15" nillable="true" ma:displayName="Category" ma:default="GL" ma:format="Dropdown" ma:internalName="Category">
      <xsd:simpleType>
        <xsd:restriction base="dms:Choice">
          <xsd:enumeration value="GL"/>
          <xsd:enumeration value="Budget vs. Actual Report"/>
          <xsd:enumeration value="Template"/>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Area" ma:index="20" nillable="true" ma:displayName="Area" ma:format="Dropdown" ma:internalName="Area">
      <xsd:simpleType>
        <xsd:restriction base="dms:Choice">
          <xsd:enumeration value="Ceilidh"/>
          <xsd:enumeration value="Dartmouth Shore"/>
          <xsd:enumeration value="Harbourside"/>
          <xsd:enumeration value="Harvest Trail"/>
          <xsd:enumeration value="Maplewood"/>
          <xsd:enumeration value="Trefoil Guild Members Home"/>
          <xsd:enumeration value="Tri-Waters"/>
          <xsd:enumeration value="Province"/>
        </xsd:restriction>
      </xsd:simpleType>
    </xsd:element>
  </xsd:schema>
  <xsd:schema xmlns:xsd="http://www.w3.org/2001/XMLSchema" xmlns:xs="http://www.w3.org/2001/XMLSchema" xmlns:dms="http://schemas.microsoft.com/office/2006/documentManagement/types" xmlns:pc="http://schemas.microsoft.com/office/infopath/2007/PartnerControls" targetNamespace="b5316429-3900-4aba-97d9-8c0aadd55ff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3674241-de36-4c58-835b-b18b10d083ab}" ma:internalName="TaxCatchAll" ma:showField="CatchAllData" ma:web="b5316429-3900-4aba-97d9-8c0aadd55ff7">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F9D94C-35B6-4DC2-9DAE-0B6F0F4BE423}">
  <ds:schemaRefs>
    <ds:schemaRef ds:uri="http://purl.org/dc/terms/"/>
    <ds:schemaRef ds:uri="b5316429-3900-4aba-97d9-8c0aadd55ff7"/>
    <ds:schemaRef ds:uri="http://purl.org/dc/dcmitype/"/>
    <ds:schemaRef ds:uri="62b81110-8cae-44ff-8215-3d4fc09724d6"/>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EAD8C81-4DDF-494C-8046-1403D2F3959E}">
  <ds:schemaRefs>
    <ds:schemaRef ds:uri="http://schemas.microsoft.com/sharepoint/v3/contenttype/forms"/>
  </ds:schemaRefs>
</ds:datastoreItem>
</file>

<file path=customXml/itemProps3.xml><?xml version="1.0" encoding="utf-8"?>
<ds:datastoreItem xmlns:ds="http://schemas.openxmlformats.org/officeDocument/2006/customXml" ds:itemID="{6EE19CEC-E0C3-4CAF-926A-0E1C5DC23E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b81110-8cae-44ff-8215-3d4fc09724d6"/>
    <ds:schemaRef ds:uri="b5316429-3900-4aba-97d9-8c0aadd55f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Intro</vt:lpstr>
      <vt:lpstr>A - Travel Budget</vt:lpstr>
      <vt:lpstr>B - Financial Report</vt:lpstr>
      <vt:lpstr>C -Add. trip related exp</vt:lpstr>
      <vt:lpstr>D - Fundraising Event Summary</vt:lpstr>
      <vt:lpstr>E - Cookie Summary Year XX</vt:lpstr>
      <vt:lpstr>E - Cookie Summary Year XXX</vt:lpstr>
      <vt:lpstr>F - Part. Portion  (Sample)</vt:lpstr>
      <vt:lpstr>F - Part. Portion  (Form)</vt:lpstr>
      <vt:lpstr>F1 Dropouts</vt:lpstr>
      <vt:lpstr>G -Fundraise &amp; Deposit (Sample)</vt:lpstr>
      <vt:lpstr>G -Fundraise &amp; Deposit  (B)</vt:lpstr>
      <vt:lpstr>H-  Fundraising Policy</vt:lpstr>
      <vt:lpstr>I - Income &amp; Expense Definition</vt:lpstr>
      <vt:lpstr>J - Allowable Expenses</vt:lpstr>
      <vt:lpstr>K- Merchandise</vt:lpstr>
      <vt:lpstr>L-End trip calcuations (Sample)</vt:lpstr>
      <vt:lpstr>L - End trip calculation (B)</vt:lpstr>
      <vt:lpstr>National_Safe_Guide_International_Travel_Forms__including_IT.11</vt:lpstr>
      <vt:lpstr>'A - Travel Budget'!Print_Area</vt:lpstr>
      <vt:lpstr>'B - Financial Report'!Print_Area</vt:lpstr>
      <vt:lpstr>'D - Fundraising Event Summary'!Print_Area</vt:lpstr>
      <vt:lpstr>'I - Income &amp; Expense Definition'!Print_Area</vt:lpstr>
      <vt:lpstr>Intro!Print_Area</vt:lpstr>
    </vt:vector>
  </TitlesOfParts>
  <Manager/>
  <Company>Ford Motor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Simpson Headon, Beverly  (B.J.)</dc:creator>
  <cp:keywords/>
  <dc:description/>
  <cp:lastModifiedBy>Morgan Greencorn</cp:lastModifiedBy>
  <cp:revision/>
  <dcterms:created xsi:type="dcterms:W3CDTF">2012-06-29T20:17:47Z</dcterms:created>
  <dcterms:modified xsi:type="dcterms:W3CDTF">2023-02-16T12:31:06Z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0x010100DBE8AFF803F92A4AB54BA8C289F3D479</vt:lpwstr>
  </property>
</Properties>
</file>